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/Users/morgan/Downloads/"/>
    </mc:Choice>
  </mc:AlternateContent>
  <xr:revisionPtr revIDLastSave="0" documentId="13_ncr:1_{992A2DFD-DABD-4645-A9EC-98BC8F1EA8A6}" xr6:coauthVersionLast="36" xr6:coauthVersionMax="36" xr10:uidLastSave="{00000000-0000-0000-0000-000000000000}"/>
  <bookViews>
    <workbookView xWindow="1000" yWindow="560" windowWidth="33600" windowHeight="19260" tabRatio="563" xr2:uid="{00000000-000D-0000-FFFF-FFFF00000000}"/>
  </bookViews>
  <sheets>
    <sheet name="Teams" sheetId="8" r:id="rId1"/>
    <sheet name="Flight and boat assignment" sheetId="25" r:id="rId2"/>
    <sheet name="Sailing Chart" sheetId="20" r:id="rId3"/>
    <sheet name="CSV import" sheetId="18" state="hidden" r:id="rId4"/>
    <sheet name="Pairing list" sheetId="6" state="hidden" r:id="rId5"/>
    <sheet name="Kontrollmatrix der Begegnungen" sheetId="1" state="hidden" r:id="rId6"/>
  </sheets>
  <definedNames>
    <definedName name="_xlnm._FilterDatabase" localSheetId="3" hidden="1">'CSV import'!$A$1:$K$271</definedName>
    <definedName name="_xlnm._FilterDatabase" localSheetId="0" hidden="1">Teams!$A$1:$D$19</definedName>
    <definedName name="_xlnm.Print_Area" localSheetId="5">'Kontrollmatrix der Begegnungen'!$I$6:$AA$26</definedName>
    <definedName name="_xlnm.Print_Area" localSheetId="4">'Pairing list'!$B$2:$H$76</definedName>
    <definedName name="_xlnm.Print_Area" localSheetId="0">Teams!$A$1:$C$19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B19" i="25" l="1"/>
  <c r="BA19" i="25"/>
  <c r="AZ19" i="25"/>
  <c r="BB18" i="25"/>
  <c r="BA18" i="25"/>
  <c r="AZ18" i="25"/>
  <c r="BB17" i="25"/>
  <c r="BA17" i="25"/>
  <c r="AZ17" i="25"/>
  <c r="BB16" i="25"/>
  <c r="BA16" i="25"/>
  <c r="AZ16" i="25"/>
  <c r="BB15" i="25"/>
  <c r="BA15" i="25"/>
  <c r="AZ15" i="25"/>
  <c r="BB14" i="25"/>
  <c r="BA14" i="25"/>
  <c r="AZ14" i="25"/>
  <c r="BB13" i="25"/>
  <c r="BA13" i="25"/>
  <c r="AZ13" i="25"/>
  <c r="BB12" i="25"/>
  <c r="BA12" i="25"/>
  <c r="AZ12" i="25"/>
  <c r="BB11" i="25"/>
  <c r="BA11" i="25"/>
  <c r="AZ11" i="25"/>
  <c r="BB10" i="25"/>
  <c r="BA10" i="25"/>
  <c r="AZ10" i="25"/>
  <c r="BB9" i="25"/>
  <c r="BA9" i="25"/>
  <c r="AZ9" i="25"/>
  <c r="BB8" i="25"/>
  <c r="BA8" i="25"/>
  <c r="AZ8" i="25"/>
  <c r="BB7" i="25"/>
  <c r="BA7" i="25"/>
  <c r="AZ7" i="25"/>
  <c r="BB6" i="25"/>
  <c r="BA6" i="25"/>
  <c r="AZ6" i="25"/>
  <c r="BB5" i="25"/>
  <c r="BA5" i="25"/>
  <c r="AZ5" i="25"/>
  <c r="BE19" i="25"/>
  <c r="BC19" i="25"/>
  <c r="BC18" i="25"/>
  <c r="BC17" i="25"/>
  <c r="BC16" i="25"/>
  <c r="BC15" i="25"/>
  <c r="BC14" i="25"/>
  <c r="BC13" i="25"/>
  <c r="BC12" i="25"/>
  <c r="BC11" i="25"/>
  <c r="BC10" i="25"/>
  <c r="BC9" i="25"/>
  <c r="BC8" i="25"/>
  <c r="BC7" i="25"/>
  <c r="BC6" i="25"/>
  <c r="BC5" i="25"/>
  <c r="AN6" i="25"/>
  <c r="AO6" i="25"/>
  <c r="AP6" i="25"/>
  <c r="AQ6" i="25"/>
  <c r="AR6" i="25"/>
  <c r="AS6" i="25"/>
  <c r="AT6" i="25"/>
  <c r="AU6" i="25"/>
  <c r="AV6" i="25"/>
  <c r="AW6" i="25"/>
  <c r="AX6" i="25"/>
  <c r="AY6" i="25"/>
  <c r="BD6" i="25"/>
  <c r="BE6" i="25"/>
  <c r="AN7" i="25"/>
  <c r="AO7" i="25"/>
  <c r="AP7" i="25"/>
  <c r="AQ7" i="25"/>
  <c r="AR7" i="25"/>
  <c r="AS7" i="25"/>
  <c r="AT7" i="25"/>
  <c r="AU7" i="25"/>
  <c r="AV7" i="25"/>
  <c r="AW7" i="25"/>
  <c r="AX7" i="25"/>
  <c r="AY7" i="25"/>
  <c r="BD7" i="25"/>
  <c r="BE7" i="25"/>
  <c r="AN8" i="25"/>
  <c r="AO8" i="25"/>
  <c r="AP8" i="25"/>
  <c r="AQ8" i="25"/>
  <c r="AR8" i="25"/>
  <c r="AS8" i="25"/>
  <c r="AT8" i="25"/>
  <c r="AU8" i="25"/>
  <c r="AV8" i="25"/>
  <c r="AW8" i="25"/>
  <c r="AX8" i="25"/>
  <c r="AY8" i="25"/>
  <c r="BD8" i="25"/>
  <c r="BE8" i="25"/>
  <c r="AN9" i="25"/>
  <c r="AO9" i="25"/>
  <c r="AP9" i="25"/>
  <c r="AQ9" i="25"/>
  <c r="AR9" i="25"/>
  <c r="AS9" i="25"/>
  <c r="AT9" i="25"/>
  <c r="AU9" i="25"/>
  <c r="AV9" i="25"/>
  <c r="AW9" i="25"/>
  <c r="AX9" i="25"/>
  <c r="AY9" i="25"/>
  <c r="BD9" i="25"/>
  <c r="BE9" i="25"/>
  <c r="AN10" i="25"/>
  <c r="AO10" i="25"/>
  <c r="AP10" i="25"/>
  <c r="AQ10" i="25"/>
  <c r="AR10" i="25"/>
  <c r="AS10" i="25"/>
  <c r="AT10" i="25"/>
  <c r="AU10" i="25"/>
  <c r="AV10" i="25"/>
  <c r="AW10" i="25"/>
  <c r="AX10" i="25"/>
  <c r="AY10" i="25"/>
  <c r="BD10" i="25"/>
  <c r="BE10" i="25"/>
  <c r="AN11" i="25"/>
  <c r="AO11" i="25"/>
  <c r="AP11" i="25"/>
  <c r="AQ11" i="25"/>
  <c r="AR11" i="25"/>
  <c r="AS11" i="25"/>
  <c r="AT11" i="25"/>
  <c r="AU11" i="25"/>
  <c r="AV11" i="25"/>
  <c r="AW11" i="25"/>
  <c r="AX11" i="25"/>
  <c r="AY11" i="25"/>
  <c r="BD11" i="25"/>
  <c r="BE11" i="25"/>
  <c r="AN12" i="25"/>
  <c r="AO12" i="25"/>
  <c r="AP12" i="25"/>
  <c r="AQ12" i="25"/>
  <c r="AR12" i="25"/>
  <c r="AS12" i="25"/>
  <c r="AT12" i="25"/>
  <c r="AU12" i="25"/>
  <c r="AV12" i="25"/>
  <c r="AW12" i="25"/>
  <c r="AX12" i="25"/>
  <c r="AY12" i="25"/>
  <c r="BD12" i="25"/>
  <c r="BE12" i="25"/>
  <c r="AN13" i="25"/>
  <c r="AO13" i="25"/>
  <c r="AP13" i="25"/>
  <c r="AQ13" i="25"/>
  <c r="AR13" i="25"/>
  <c r="AS13" i="25"/>
  <c r="AT13" i="25"/>
  <c r="AU13" i="25"/>
  <c r="AV13" i="25"/>
  <c r="AW13" i="25"/>
  <c r="AX13" i="25"/>
  <c r="AY13" i="25"/>
  <c r="BD13" i="25"/>
  <c r="BE13" i="25"/>
  <c r="AN14" i="25"/>
  <c r="AO14" i="25"/>
  <c r="AP14" i="25"/>
  <c r="AQ14" i="25"/>
  <c r="AR14" i="25"/>
  <c r="AS14" i="25"/>
  <c r="AT14" i="25"/>
  <c r="AU14" i="25"/>
  <c r="AV14" i="25"/>
  <c r="AW14" i="25"/>
  <c r="AX14" i="25"/>
  <c r="AY14" i="25"/>
  <c r="BD14" i="25"/>
  <c r="BE14" i="25"/>
  <c r="AN15" i="25"/>
  <c r="AO15" i="25"/>
  <c r="AP15" i="25"/>
  <c r="AQ15" i="25"/>
  <c r="AR15" i="25"/>
  <c r="AS15" i="25"/>
  <c r="AT15" i="25"/>
  <c r="AU15" i="25"/>
  <c r="AV15" i="25"/>
  <c r="AW15" i="25"/>
  <c r="AX15" i="25"/>
  <c r="AY15" i="25"/>
  <c r="BD15" i="25"/>
  <c r="BE15" i="25"/>
  <c r="AN16" i="25"/>
  <c r="AO16" i="25"/>
  <c r="AP16" i="25"/>
  <c r="AQ16" i="25"/>
  <c r="AR16" i="25"/>
  <c r="AS16" i="25"/>
  <c r="AT16" i="25"/>
  <c r="AU16" i="25"/>
  <c r="AV16" i="25"/>
  <c r="AW16" i="25"/>
  <c r="AX16" i="25"/>
  <c r="AY16" i="25"/>
  <c r="BD16" i="25"/>
  <c r="BE16" i="25"/>
  <c r="AN17" i="25"/>
  <c r="AO17" i="25"/>
  <c r="AP17" i="25"/>
  <c r="AQ17" i="25"/>
  <c r="AR17" i="25"/>
  <c r="AS17" i="25"/>
  <c r="AT17" i="25"/>
  <c r="AU17" i="25"/>
  <c r="AV17" i="25"/>
  <c r="AW17" i="25"/>
  <c r="AX17" i="25"/>
  <c r="AY17" i="25"/>
  <c r="BD17" i="25"/>
  <c r="BE17" i="25"/>
  <c r="AN18" i="25"/>
  <c r="AO18" i="25"/>
  <c r="AP18" i="25"/>
  <c r="AQ18" i="25"/>
  <c r="AR18" i="25"/>
  <c r="AS18" i="25"/>
  <c r="AT18" i="25"/>
  <c r="AU18" i="25"/>
  <c r="AV18" i="25"/>
  <c r="AW18" i="25"/>
  <c r="AX18" i="25"/>
  <c r="AY18" i="25"/>
  <c r="BD18" i="25"/>
  <c r="BE18" i="25"/>
  <c r="AN19" i="25"/>
  <c r="AO19" i="25"/>
  <c r="AP19" i="25"/>
  <c r="AQ19" i="25"/>
  <c r="AR19" i="25"/>
  <c r="AS19" i="25"/>
  <c r="AT19" i="25"/>
  <c r="AU19" i="25"/>
  <c r="AV19" i="25"/>
  <c r="AW19" i="25"/>
  <c r="AX19" i="25"/>
  <c r="AY19" i="25"/>
  <c r="BD19" i="25"/>
  <c r="AO5" i="25"/>
  <c r="AP5" i="25"/>
  <c r="AQ5" i="25"/>
  <c r="AR5" i="25"/>
  <c r="AS5" i="25"/>
  <c r="AT5" i="25"/>
  <c r="AU5" i="25"/>
  <c r="AV5" i="25"/>
  <c r="AW5" i="25"/>
  <c r="AX5" i="25"/>
  <c r="AY5" i="25"/>
  <c r="BD5" i="25"/>
  <c r="BE5" i="25"/>
  <c r="AN5" i="25"/>
  <c r="AZ20" i="25" l="1"/>
  <c r="BA20" i="25"/>
  <c r="BB20" i="25"/>
  <c r="BC20" i="25"/>
  <c r="BF19" i="25"/>
  <c r="BF18" i="25"/>
  <c r="D8" i="20" l="1"/>
  <c r="D5" i="20"/>
  <c r="D2" i="20"/>
  <c r="D3" i="20"/>
  <c r="E3" i="20"/>
  <c r="F3" i="20"/>
  <c r="G3" i="20"/>
  <c r="H3" i="20"/>
  <c r="I3" i="20"/>
  <c r="D4" i="20"/>
  <c r="E4" i="20"/>
  <c r="F4" i="20"/>
  <c r="G4" i="20"/>
  <c r="H4" i="20"/>
  <c r="I4" i="20"/>
  <c r="E5" i="20"/>
  <c r="F5" i="20"/>
  <c r="G5" i="20"/>
  <c r="H5" i="20"/>
  <c r="I5" i="20"/>
  <c r="D6" i="20"/>
  <c r="E6" i="20"/>
  <c r="F6" i="20"/>
  <c r="G6" i="20"/>
  <c r="H6" i="20"/>
  <c r="I6" i="20"/>
  <c r="D7" i="20"/>
  <c r="E7" i="20"/>
  <c r="F7" i="20"/>
  <c r="G7" i="20"/>
  <c r="H7" i="20"/>
  <c r="I7" i="20"/>
  <c r="E8" i="20"/>
  <c r="F8" i="20"/>
  <c r="G8" i="20"/>
  <c r="H8" i="20"/>
  <c r="I8" i="20"/>
  <c r="D9" i="20"/>
  <c r="E9" i="20"/>
  <c r="F9" i="20"/>
  <c r="G9" i="20"/>
  <c r="H9" i="20"/>
  <c r="I9" i="20"/>
  <c r="D10" i="20"/>
  <c r="E10" i="20"/>
  <c r="F10" i="20"/>
  <c r="G10" i="20"/>
  <c r="H10" i="20"/>
  <c r="I10" i="20"/>
  <c r="D11" i="20"/>
  <c r="E11" i="20"/>
  <c r="F11" i="20"/>
  <c r="G11" i="20"/>
  <c r="H11" i="20"/>
  <c r="I11" i="20"/>
  <c r="D12" i="20"/>
  <c r="E12" i="20"/>
  <c r="F12" i="20"/>
  <c r="G12" i="20"/>
  <c r="H12" i="20"/>
  <c r="I12" i="20"/>
  <c r="D13" i="20"/>
  <c r="E13" i="20"/>
  <c r="F13" i="20"/>
  <c r="G13" i="20"/>
  <c r="H13" i="20"/>
  <c r="I13" i="20"/>
  <c r="D14" i="20"/>
  <c r="E14" i="20"/>
  <c r="F14" i="20"/>
  <c r="G14" i="20"/>
  <c r="H14" i="20"/>
  <c r="I14" i="20"/>
  <c r="D15" i="20"/>
  <c r="E15" i="20"/>
  <c r="F15" i="20"/>
  <c r="G15" i="20"/>
  <c r="H15" i="20"/>
  <c r="I15" i="20"/>
  <c r="D16" i="20"/>
  <c r="E16" i="20"/>
  <c r="F16" i="20"/>
  <c r="G16" i="20"/>
  <c r="H16" i="20"/>
  <c r="I16" i="20"/>
  <c r="D17" i="20"/>
  <c r="E17" i="20"/>
  <c r="F17" i="20"/>
  <c r="G17" i="20"/>
  <c r="H17" i="20"/>
  <c r="I17" i="20"/>
  <c r="D18" i="20"/>
  <c r="E18" i="20"/>
  <c r="F18" i="20"/>
  <c r="G18" i="20"/>
  <c r="H18" i="20"/>
  <c r="I18" i="20"/>
  <c r="D19" i="20"/>
  <c r="E19" i="20"/>
  <c r="F19" i="20"/>
  <c r="G19" i="20"/>
  <c r="H19" i="20"/>
  <c r="I19" i="20"/>
  <c r="D20" i="20"/>
  <c r="E20" i="20"/>
  <c r="F20" i="20"/>
  <c r="G20" i="20"/>
  <c r="H20" i="20"/>
  <c r="I20" i="20"/>
  <c r="D21" i="20"/>
  <c r="E21" i="20"/>
  <c r="F21" i="20"/>
  <c r="G21" i="20"/>
  <c r="H21" i="20"/>
  <c r="I21" i="20"/>
  <c r="D22" i="20"/>
  <c r="E22" i="20"/>
  <c r="F22" i="20"/>
  <c r="G22" i="20"/>
  <c r="H22" i="20"/>
  <c r="I22" i="20"/>
  <c r="D23" i="20"/>
  <c r="E23" i="20"/>
  <c r="F23" i="20"/>
  <c r="G23" i="20"/>
  <c r="H23" i="20"/>
  <c r="I23" i="20"/>
  <c r="D24" i="20"/>
  <c r="E24" i="20"/>
  <c r="F24" i="20"/>
  <c r="G24" i="20"/>
  <c r="H24" i="20"/>
  <c r="I24" i="20"/>
  <c r="D25" i="20"/>
  <c r="E25" i="20"/>
  <c r="F25" i="20"/>
  <c r="G25" i="20"/>
  <c r="H25" i="20"/>
  <c r="I25" i="20"/>
  <c r="D26" i="20"/>
  <c r="E26" i="20"/>
  <c r="F26" i="20"/>
  <c r="G26" i="20"/>
  <c r="H26" i="20"/>
  <c r="I26" i="20"/>
  <c r="D27" i="20"/>
  <c r="E27" i="20"/>
  <c r="F27" i="20"/>
  <c r="G27" i="20"/>
  <c r="H27" i="20"/>
  <c r="I27" i="20"/>
  <c r="D28" i="20"/>
  <c r="E28" i="20"/>
  <c r="F28" i="20"/>
  <c r="G28" i="20"/>
  <c r="H28" i="20"/>
  <c r="I28" i="20"/>
  <c r="D29" i="20"/>
  <c r="E29" i="20"/>
  <c r="F29" i="20"/>
  <c r="G29" i="20"/>
  <c r="H29" i="20"/>
  <c r="I29" i="20"/>
  <c r="D30" i="20"/>
  <c r="E30" i="20"/>
  <c r="F30" i="20"/>
  <c r="G30" i="20"/>
  <c r="H30" i="20"/>
  <c r="I30" i="20"/>
  <c r="D31" i="20"/>
  <c r="E31" i="20"/>
  <c r="F31" i="20"/>
  <c r="G31" i="20"/>
  <c r="H31" i="20"/>
  <c r="I31" i="20"/>
  <c r="D32" i="20"/>
  <c r="E32" i="20"/>
  <c r="F32" i="20"/>
  <c r="G32" i="20"/>
  <c r="H32" i="20"/>
  <c r="I32" i="20"/>
  <c r="D33" i="20"/>
  <c r="E33" i="20"/>
  <c r="F33" i="20"/>
  <c r="G33" i="20"/>
  <c r="H33" i="20"/>
  <c r="I33" i="20"/>
  <c r="D34" i="20"/>
  <c r="E34" i="20"/>
  <c r="F34" i="20"/>
  <c r="G34" i="20"/>
  <c r="H34" i="20"/>
  <c r="I34" i="20"/>
  <c r="D35" i="20"/>
  <c r="E35" i="20"/>
  <c r="F35" i="20"/>
  <c r="G35" i="20"/>
  <c r="H35" i="20"/>
  <c r="I35" i="20"/>
  <c r="D36" i="20"/>
  <c r="E36" i="20"/>
  <c r="F36" i="20"/>
  <c r="G36" i="20"/>
  <c r="H36" i="20"/>
  <c r="I36" i="20"/>
  <c r="D37" i="20"/>
  <c r="E37" i="20"/>
  <c r="F37" i="20"/>
  <c r="G37" i="20"/>
  <c r="H37" i="20"/>
  <c r="I37" i="20"/>
  <c r="D38" i="20"/>
  <c r="E38" i="20"/>
  <c r="F38" i="20"/>
  <c r="G38" i="20"/>
  <c r="H38" i="20"/>
  <c r="I38" i="20"/>
  <c r="D39" i="20"/>
  <c r="E39" i="20"/>
  <c r="F39" i="20"/>
  <c r="G39" i="20"/>
  <c r="H39" i="20"/>
  <c r="I39" i="20"/>
  <c r="D40" i="20"/>
  <c r="E40" i="20"/>
  <c r="F40" i="20"/>
  <c r="G40" i="20"/>
  <c r="H40" i="20"/>
  <c r="I40" i="20"/>
  <c r="D41" i="20"/>
  <c r="E41" i="20"/>
  <c r="F41" i="20"/>
  <c r="G41" i="20"/>
  <c r="H41" i="20"/>
  <c r="I41" i="20"/>
  <c r="D42" i="20"/>
  <c r="E42" i="20"/>
  <c r="F42" i="20"/>
  <c r="G42" i="20"/>
  <c r="H42" i="20"/>
  <c r="I42" i="20"/>
  <c r="D43" i="20"/>
  <c r="E43" i="20"/>
  <c r="F43" i="20"/>
  <c r="G43" i="20"/>
  <c r="H43" i="20"/>
  <c r="I43" i="20"/>
  <c r="D44" i="20"/>
  <c r="E44" i="20"/>
  <c r="F44" i="20"/>
  <c r="G44" i="20"/>
  <c r="H44" i="20"/>
  <c r="I44" i="20"/>
  <c r="D45" i="20"/>
  <c r="E45" i="20"/>
  <c r="F45" i="20"/>
  <c r="G45" i="20"/>
  <c r="H45" i="20"/>
  <c r="I45" i="20"/>
  <c r="D46" i="20"/>
  <c r="E46" i="20"/>
  <c r="F46" i="20"/>
  <c r="G46" i="20"/>
  <c r="H46" i="20"/>
  <c r="I46" i="20"/>
  <c r="I2" i="20"/>
  <c r="H2" i="20"/>
  <c r="G2" i="20"/>
  <c r="F2" i="20"/>
  <c r="E2" i="20"/>
  <c r="L19" i="25"/>
  <c r="K19" i="25"/>
  <c r="S31" i="25"/>
  <c r="S32" i="25"/>
  <c r="S27" i="25"/>
  <c r="S37" i="25"/>
  <c r="S38" i="25"/>
  <c r="S40" i="25"/>
  <c r="S28" i="25"/>
  <c r="S33" i="25"/>
  <c r="S34" i="25"/>
  <c r="S35" i="25"/>
  <c r="S36" i="25"/>
  <c r="S29" i="25"/>
  <c r="S30" i="25"/>
  <c r="S39" i="25"/>
  <c r="T31" i="25"/>
  <c r="T32" i="25"/>
  <c r="T27" i="25"/>
  <c r="T37" i="25"/>
  <c r="T38" i="25"/>
  <c r="T40" i="25"/>
  <c r="T28" i="25"/>
  <c r="T33" i="25"/>
  <c r="T34" i="25"/>
  <c r="T35" i="25"/>
  <c r="T36" i="25"/>
  <c r="T29" i="25"/>
  <c r="T30" i="25"/>
  <c r="T39" i="25"/>
  <c r="U31" i="25"/>
  <c r="U32" i="25"/>
  <c r="U27" i="25"/>
  <c r="U37" i="25"/>
  <c r="U38" i="25"/>
  <c r="U40" i="25"/>
  <c r="U28" i="25"/>
  <c r="U33" i="25"/>
  <c r="U34" i="25"/>
  <c r="U35" i="25"/>
  <c r="U36" i="25"/>
  <c r="U29" i="25"/>
  <c r="U30" i="25"/>
  <c r="U39" i="25"/>
  <c r="V31" i="25"/>
  <c r="V32" i="25"/>
  <c r="V27" i="25"/>
  <c r="V37" i="25"/>
  <c r="V38" i="25"/>
  <c r="V40" i="25"/>
  <c r="V28" i="25"/>
  <c r="V33" i="25"/>
  <c r="V34" i="25"/>
  <c r="V35" i="25"/>
  <c r="V36" i="25"/>
  <c r="V29" i="25"/>
  <c r="V30" i="25"/>
  <c r="V39" i="25"/>
  <c r="W31" i="25"/>
  <c r="W32" i="25"/>
  <c r="W27" i="25"/>
  <c r="W37" i="25"/>
  <c r="W38" i="25"/>
  <c r="W40" i="25"/>
  <c r="W28" i="25"/>
  <c r="W33" i="25"/>
  <c r="W46" i="25" s="1"/>
  <c r="W34" i="25"/>
  <c r="W35" i="25"/>
  <c r="W36" i="25"/>
  <c r="W29" i="25"/>
  <c r="W30" i="25"/>
  <c r="W39" i="25"/>
  <c r="X31" i="25"/>
  <c r="X32" i="25"/>
  <c r="X27" i="25"/>
  <c r="X37" i="25"/>
  <c r="X38" i="25"/>
  <c r="X40" i="25"/>
  <c r="X28" i="25"/>
  <c r="X33" i="25"/>
  <c r="X34" i="25"/>
  <c r="X35" i="25"/>
  <c r="X36" i="25"/>
  <c r="X29" i="25"/>
  <c r="X30" i="25"/>
  <c r="X39" i="25"/>
  <c r="Y31" i="25"/>
  <c r="Y32" i="25"/>
  <c r="Y27" i="25"/>
  <c r="Y37" i="25"/>
  <c r="Y38" i="25"/>
  <c r="Y40" i="25"/>
  <c r="Y28" i="25"/>
  <c r="Y33" i="25"/>
  <c r="Y34" i="25"/>
  <c r="Y35" i="25"/>
  <c r="Y36" i="25"/>
  <c r="Y29" i="25"/>
  <c r="Y45" i="25" s="1"/>
  <c r="Y30" i="25"/>
  <c r="Y39" i="25"/>
  <c r="Z31" i="25"/>
  <c r="Z32" i="25"/>
  <c r="Z27" i="25"/>
  <c r="Z37" i="25"/>
  <c r="Z38" i="25"/>
  <c r="Z40" i="25"/>
  <c r="Z28" i="25"/>
  <c r="Z33" i="25"/>
  <c r="Z34" i="25"/>
  <c r="Z35" i="25"/>
  <c r="Z36" i="25"/>
  <c r="Z29" i="25"/>
  <c r="Z30" i="25"/>
  <c r="Z39" i="25"/>
  <c r="Z44" i="25" s="1"/>
  <c r="AA31" i="25"/>
  <c r="AA32" i="25"/>
  <c r="AA27" i="25"/>
  <c r="AA37" i="25"/>
  <c r="AA38" i="25"/>
  <c r="AA40" i="25"/>
  <c r="AA28" i="25"/>
  <c r="AA33" i="25"/>
  <c r="AA44" i="25" s="1"/>
  <c r="AA34" i="25"/>
  <c r="AA35" i="25"/>
  <c r="AA36" i="25"/>
  <c r="AA29" i="25"/>
  <c r="AA30" i="25"/>
  <c r="AA39" i="25"/>
  <c r="AB31" i="25"/>
  <c r="AB32" i="25"/>
  <c r="AB27" i="25"/>
  <c r="AB37" i="25"/>
  <c r="AB38" i="25"/>
  <c r="AB40" i="25"/>
  <c r="AB28" i="25"/>
  <c r="AB33" i="25"/>
  <c r="AB34" i="25"/>
  <c r="AB35" i="25"/>
  <c r="AB36" i="25"/>
  <c r="AB29" i="25"/>
  <c r="AB30" i="25"/>
  <c r="AB39" i="25"/>
  <c r="AC31" i="25"/>
  <c r="AC32" i="25"/>
  <c r="AC27" i="25"/>
  <c r="AC37" i="25"/>
  <c r="AC38" i="25"/>
  <c r="AC40" i="25"/>
  <c r="AC28" i="25"/>
  <c r="AC33" i="25"/>
  <c r="AC34" i="25"/>
  <c r="AC35" i="25"/>
  <c r="AC36" i="25"/>
  <c r="AC29" i="25"/>
  <c r="AC30" i="25"/>
  <c r="AC39" i="25"/>
  <c r="AD31" i="25"/>
  <c r="AD32" i="25"/>
  <c r="AD27" i="25"/>
  <c r="AD37" i="25"/>
  <c r="AD38" i="25"/>
  <c r="AD40" i="25"/>
  <c r="AD28" i="25"/>
  <c r="AD33" i="25"/>
  <c r="AD34" i="25"/>
  <c r="AD35" i="25"/>
  <c r="AD36" i="25"/>
  <c r="AD29" i="25"/>
  <c r="AD30" i="25"/>
  <c r="AD39" i="25"/>
  <c r="AD46" i="25" s="1"/>
  <c r="AE31" i="25"/>
  <c r="AE32" i="25"/>
  <c r="AE27" i="25"/>
  <c r="AE37" i="25"/>
  <c r="AE38" i="25"/>
  <c r="AE40" i="25"/>
  <c r="AE28" i="25"/>
  <c r="AE33" i="25"/>
  <c r="AE46" i="25" s="1"/>
  <c r="AE34" i="25"/>
  <c r="AE35" i="25"/>
  <c r="AE36" i="25"/>
  <c r="AE29" i="25"/>
  <c r="AE30" i="25"/>
  <c r="AE39" i="25"/>
  <c r="AF31" i="25"/>
  <c r="AF32" i="25"/>
  <c r="AF27" i="25"/>
  <c r="AF37" i="25"/>
  <c r="AF38" i="25"/>
  <c r="AF40" i="25"/>
  <c r="AF28" i="25"/>
  <c r="AF33" i="25"/>
  <c r="AF34" i="25"/>
  <c r="AF35" i="25"/>
  <c r="AF36" i="25"/>
  <c r="AF29" i="25"/>
  <c r="AF30" i="25"/>
  <c r="AF39" i="25"/>
  <c r="AG31" i="25"/>
  <c r="AG32" i="25"/>
  <c r="AG27" i="25"/>
  <c r="AG37" i="25"/>
  <c r="AG38" i="25"/>
  <c r="AG40" i="25"/>
  <c r="AG28" i="25"/>
  <c r="AG33" i="25"/>
  <c r="AG34" i="25"/>
  <c r="AG35" i="25"/>
  <c r="AG36" i="25"/>
  <c r="AG29" i="25"/>
  <c r="AG30" i="25"/>
  <c r="AG39" i="25"/>
  <c r="AH31" i="25"/>
  <c r="AH32" i="25"/>
  <c r="AH27" i="25"/>
  <c r="AH37" i="25"/>
  <c r="AH38" i="25"/>
  <c r="AH40" i="25"/>
  <c r="AH28" i="25"/>
  <c r="AH33" i="25"/>
  <c r="AH34" i="25"/>
  <c r="AH35" i="25"/>
  <c r="AH36" i="25"/>
  <c r="AH29" i="25"/>
  <c r="AH30" i="25"/>
  <c r="AH39" i="25"/>
  <c r="AI31" i="25"/>
  <c r="AI32" i="25"/>
  <c r="AI27" i="25"/>
  <c r="AI37" i="25"/>
  <c r="AI38" i="25"/>
  <c r="AI40" i="25"/>
  <c r="AI28" i="25"/>
  <c r="AI33" i="25"/>
  <c r="AI34" i="25"/>
  <c r="AI35" i="25"/>
  <c r="AI36" i="25"/>
  <c r="AI29" i="25"/>
  <c r="AI30" i="25"/>
  <c r="AI39" i="25"/>
  <c r="AJ31" i="25"/>
  <c r="AJ32" i="25"/>
  <c r="AJ47" i="25" s="1"/>
  <c r="AJ27" i="25"/>
  <c r="AJ37" i="25"/>
  <c r="AJ38" i="25"/>
  <c r="AJ40" i="25"/>
  <c r="AJ28" i="25"/>
  <c r="AJ33" i="25"/>
  <c r="AJ34" i="25"/>
  <c r="AJ35" i="25"/>
  <c r="AJ36" i="25"/>
  <c r="AJ29" i="25"/>
  <c r="AJ30" i="25"/>
  <c r="AJ39" i="25"/>
  <c r="X8" i="25"/>
  <c r="Y8" i="25"/>
  <c r="Z8" i="25"/>
  <c r="AA8" i="25"/>
  <c r="AB8" i="25"/>
  <c r="AC8" i="25"/>
  <c r="AD8" i="25"/>
  <c r="AE8" i="25"/>
  <c r="AF8" i="25"/>
  <c r="AG8" i="25"/>
  <c r="AH8" i="25"/>
  <c r="AI8" i="25"/>
  <c r="AJ8" i="25"/>
  <c r="X4" i="25"/>
  <c r="X5" i="25"/>
  <c r="X6" i="25"/>
  <c r="X7" i="25"/>
  <c r="W7" i="25"/>
  <c r="Y7" i="25"/>
  <c r="Z7" i="25"/>
  <c r="AA7" i="25"/>
  <c r="AB7" i="25"/>
  <c r="AC7" i="25"/>
  <c r="AD7" i="25"/>
  <c r="AE7" i="25"/>
  <c r="AF7" i="25"/>
  <c r="AG7" i="25"/>
  <c r="AH7" i="25"/>
  <c r="AI7" i="25"/>
  <c r="AJ7" i="25"/>
  <c r="W4" i="25"/>
  <c r="W5" i="25"/>
  <c r="W6" i="25"/>
  <c r="V4" i="25"/>
  <c r="V5" i="25"/>
  <c r="V6" i="25"/>
  <c r="Y6" i="25"/>
  <c r="Z6" i="25"/>
  <c r="AA6" i="25"/>
  <c r="AB6" i="25"/>
  <c r="AC6" i="25"/>
  <c r="AD6" i="25"/>
  <c r="AE6" i="25"/>
  <c r="AF6" i="25"/>
  <c r="AG6" i="25"/>
  <c r="AH6" i="25"/>
  <c r="AI6" i="25"/>
  <c r="AJ6" i="25"/>
  <c r="T4" i="25"/>
  <c r="U4" i="25"/>
  <c r="Y4" i="25"/>
  <c r="Z4" i="25"/>
  <c r="AA4" i="25"/>
  <c r="AB4" i="25"/>
  <c r="AC4" i="25"/>
  <c r="AD4" i="25"/>
  <c r="AE4" i="25"/>
  <c r="AF4" i="25"/>
  <c r="AG4" i="25"/>
  <c r="AH4" i="25"/>
  <c r="AI4" i="25"/>
  <c r="AJ4" i="25"/>
  <c r="X45" i="25"/>
  <c r="I46" i="25"/>
  <c r="I43" i="25"/>
  <c r="I40" i="25"/>
  <c r="I37" i="25"/>
  <c r="I34" i="25"/>
  <c r="I31" i="25"/>
  <c r="I28" i="25"/>
  <c r="I25" i="25"/>
  <c r="I22" i="25"/>
  <c r="P21" i="25"/>
  <c r="O21" i="25"/>
  <c r="N21" i="25"/>
  <c r="M21" i="25"/>
  <c r="L21" i="25"/>
  <c r="K21" i="25"/>
  <c r="AJ20" i="25"/>
  <c r="P20" i="25"/>
  <c r="O20" i="25"/>
  <c r="N20" i="25"/>
  <c r="M20" i="25"/>
  <c r="L20" i="25"/>
  <c r="K20" i="25"/>
  <c r="AJ19" i="25"/>
  <c r="AI19" i="25"/>
  <c r="P19" i="25"/>
  <c r="O19" i="25"/>
  <c r="N19" i="25"/>
  <c r="M19" i="25"/>
  <c r="I19" i="25"/>
  <c r="AJ18" i="25"/>
  <c r="AI18" i="25"/>
  <c r="AH18" i="25"/>
  <c r="P18" i="25"/>
  <c r="O18" i="25"/>
  <c r="N18" i="25"/>
  <c r="M18" i="25"/>
  <c r="L18" i="25"/>
  <c r="K18" i="25"/>
  <c r="AJ17" i="25"/>
  <c r="AI17" i="25"/>
  <c r="AH17" i="25"/>
  <c r="AG17" i="25"/>
  <c r="P17" i="25"/>
  <c r="O17" i="25"/>
  <c r="N17" i="25"/>
  <c r="M17" i="25"/>
  <c r="L17" i="25"/>
  <c r="K17" i="25"/>
  <c r="AJ16" i="25"/>
  <c r="AI16" i="25"/>
  <c r="AH16" i="25"/>
  <c r="AG16" i="25"/>
  <c r="AF16" i="25"/>
  <c r="P16" i="25"/>
  <c r="O16" i="25"/>
  <c r="N16" i="25"/>
  <c r="M16" i="25"/>
  <c r="L16" i="25"/>
  <c r="K16" i="25"/>
  <c r="I16" i="25"/>
  <c r="AJ15" i="25"/>
  <c r="AI15" i="25"/>
  <c r="AH15" i="25"/>
  <c r="AG15" i="25"/>
  <c r="AF15" i="25"/>
  <c r="AE15" i="25"/>
  <c r="P15" i="25"/>
  <c r="O15" i="25"/>
  <c r="N15" i="25"/>
  <c r="M15" i="25"/>
  <c r="L15" i="25"/>
  <c r="K15" i="25"/>
  <c r="AJ14" i="25"/>
  <c r="AI14" i="25"/>
  <c r="AH14" i="25"/>
  <c r="AG14" i="25"/>
  <c r="AF14" i="25"/>
  <c r="AE14" i="25"/>
  <c r="AD14" i="25"/>
  <c r="P14" i="25"/>
  <c r="O14" i="25"/>
  <c r="N14" i="25"/>
  <c r="M14" i="25"/>
  <c r="L14" i="25"/>
  <c r="K14" i="25"/>
  <c r="AJ13" i="25"/>
  <c r="AI13" i="25"/>
  <c r="AH13" i="25"/>
  <c r="AG13" i="25"/>
  <c r="AF13" i="25"/>
  <c r="AE13" i="25"/>
  <c r="AD13" i="25"/>
  <c r="AC13" i="25"/>
  <c r="P13" i="25"/>
  <c r="O13" i="25"/>
  <c r="N13" i="25"/>
  <c r="M13" i="25"/>
  <c r="L13" i="25"/>
  <c r="K13" i="25"/>
  <c r="I13" i="25"/>
  <c r="AJ12" i="25"/>
  <c r="AI12" i="25"/>
  <c r="AH12" i="25"/>
  <c r="AG12" i="25"/>
  <c r="AF12" i="25"/>
  <c r="AE12" i="25"/>
  <c r="AD12" i="25"/>
  <c r="AC12" i="25"/>
  <c r="AB12" i="25"/>
  <c r="P12" i="25"/>
  <c r="O12" i="25"/>
  <c r="N12" i="25"/>
  <c r="M12" i="25"/>
  <c r="L12" i="25"/>
  <c r="K12" i="25"/>
  <c r="AJ11" i="25"/>
  <c r="AI11" i="25"/>
  <c r="AH11" i="25"/>
  <c r="AG11" i="25"/>
  <c r="AF11" i="25"/>
  <c r="AE11" i="25"/>
  <c r="AD11" i="25"/>
  <c r="AC11" i="25"/>
  <c r="AB11" i="25"/>
  <c r="AA11" i="25"/>
  <c r="P11" i="25"/>
  <c r="O11" i="25"/>
  <c r="N11" i="25"/>
  <c r="M11" i="25"/>
  <c r="L11" i="25"/>
  <c r="K11" i="25"/>
  <c r="AJ10" i="25"/>
  <c r="AI10" i="25"/>
  <c r="AH10" i="25"/>
  <c r="AG10" i="25"/>
  <c r="AF10" i="25"/>
  <c r="AE10" i="25"/>
  <c r="AD10" i="25"/>
  <c r="AC10" i="25"/>
  <c r="AB10" i="25"/>
  <c r="AA10" i="25"/>
  <c r="Z10" i="25"/>
  <c r="P10" i="25"/>
  <c r="O10" i="25"/>
  <c r="N10" i="25"/>
  <c r="M10" i="25"/>
  <c r="L10" i="25"/>
  <c r="K10" i="25"/>
  <c r="I10" i="25"/>
  <c r="AJ9" i="25"/>
  <c r="AI9" i="25"/>
  <c r="AH9" i="25"/>
  <c r="AG9" i="25"/>
  <c r="AF9" i="25"/>
  <c r="AE9" i="25"/>
  <c r="AD9" i="25"/>
  <c r="AC9" i="25"/>
  <c r="AB9" i="25"/>
  <c r="AA9" i="25"/>
  <c r="Z9" i="25"/>
  <c r="Y9" i="25"/>
  <c r="P9" i="25"/>
  <c r="O9" i="25"/>
  <c r="N9" i="25"/>
  <c r="M9" i="25"/>
  <c r="L9" i="25"/>
  <c r="K9" i="25"/>
  <c r="P8" i="25"/>
  <c r="O8" i="25"/>
  <c r="N8" i="25"/>
  <c r="M8" i="25"/>
  <c r="L8" i="25"/>
  <c r="K8" i="25"/>
  <c r="P7" i="25"/>
  <c r="O7" i="25"/>
  <c r="N7" i="25"/>
  <c r="M7" i="25"/>
  <c r="L7" i="25"/>
  <c r="K7" i="25"/>
  <c r="I7" i="25"/>
  <c r="P6" i="25"/>
  <c r="O6" i="25"/>
  <c r="N6" i="25"/>
  <c r="M6" i="25"/>
  <c r="L6" i="25"/>
  <c r="K6" i="25"/>
  <c r="AJ5" i="25"/>
  <c r="AI5" i="25"/>
  <c r="AH5" i="25"/>
  <c r="AG5" i="25"/>
  <c r="AF5" i="25"/>
  <c r="AE5" i="25"/>
  <c r="AD5" i="25"/>
  <c r="AC5" i="25"/>
  <c r="AB5" i="25"/>
  <c r="AA5" i="25"/>
  <c r="Z5" i="25"/>
  <c r="Y5" i="25"/>
  <c r="U5" i="25"/>
  <c r="P5" i="25"/>
  <c r="O5" i="25"/>
  <c r="N5" i="25"/>
  <c r="M5" i="25"/>
  <c r="L5" i="25"/>
  <c r="K5" i="25"/>
  <c r="P4" i="25"/>
  <c r="O4" i="25"/>
  <c r="N4" i="25"/>
  <c r="M4" i="25"/>
  <c r="L4" i="25"/>
  <c r="K4" i="25"/>
  <c r="I4" i="25"/>
  <c r="L2" i="18"/>
  <c r="A3" i="18"/>
  <c r="A4" i="18" s="1"/>
  <c r="B8" i="18"/>
  <c r="B14" i="18"/>
  <c r="G76" i="1"/>
  <c r="H76" i="6" s="1"/>
  <c r="B2" i="6"/>
  <c r="J2" i="6" s="1"/>
  <c r="B4" i="6"/>
  <c r="B5" i="6" s="1"/>
  <c r="B4" i="1"/>
  <c r="C4" i="6" s="1"/>
  <c r="C4" i="1"/>
  <c r="D4" i="6"/>
  <c r="D4" i="1"/>
  <c r="E4" i="6" s="1"/>
  <c r="E4" i="1"/>
  <c r="F4" i="6" s="1"/>
  <c r="F4" i="1"/>
  <c r="G4" i="6" s="1"/>
  <c r="G4" i="1"/>
  <c r="H4" i="6" s="1"/>
  <c r="B5" i="1"/>
  <c r="C5" i="6" s="1"/>
  <c r="C5" i="1"/>
  <c r="D5" i="1"/>
  <c r="E5" i="6"/>
  <c r="E5" i="1"/>
  <c r="F5" i="6" s="1"/>
  <c r="F5" i="1"/>
  <c r="G5" i="6" s="1"/>
  <c r="G5" i="1"/>
  <c r="H5" i="6" s="1"/>
  <c r="B6" i="1"/>
  <c r="C6" i="1"/>
  <c r="D6" i="6"/>
  <c r="D6" i="1"/>
  <c r="E6" i="6" s="1"/>
  <c r="E6" i="1"/>
  <c r="F6" i="6" s="1"/>
  <c r="AB6" i="6" s="1"/>
  <c r="F6" i="1"/>
  <c r="G6" i="6" s="1"/>
  <c r="G6" i="1"/>
  <c r="H6" i="6" s="1"/>
  <c r="B7" i="6"/>
  <c r="B9" i="1"/>
  <c r="H9" i="1" s="1"/>
  <c r="C9" i="6"/>
  <c r="C9" i="1"/>
  <c r="D9" i="6"/>
  <c r="D9" i="1"/>
  <c r="E9" i="6" s="1"/>
  <c r="AA9" i="6" s="1"/>
  <c r="E9" i="1"/>
  <c r="F9" i="6" s="1"/>
  <c r="AB9" i="6" s="1"/>
  <c r="F9" i="1"/>
  <c r="G9" i="6" s="1"/>
  <c r="G9" i="1"/>
  <c r="H9" i="6"/>
  <c r="B10" i="1"/>
  <c r="C10" i="6"/>
  <c r="C10" i="1"/>
  <c r="D10" i="6" s="1"/>
  <c r="D10" i="1"/>
  <c r="E10" i="6" s="1"/>
  <c r="E10" i="1"/>
  <c r="F10" i="6" s="1"/>
  <c r="F10" i="1"/>
  <c r="G10" i="1"/>
  <c r="H10" i="6" s="1"/>
  <c r="B11" i="1"/>
  <c r="C11" i="1"/>
  <c r="D11" i="6" s="1"/>
  <c r="D11" i="1"/>
  <c r="E11" i="6" s="1"/>
  <c r="E11" i="1"/>
  <c r="F11" i="6" s="1"/>
  <c r="F11" i="1"/>
  <c r="G11" i="6" s="1"/>
  <c r="G11" i="1"/>
  <c r="H11" i="6" s="1"/>
  <c r="B12" i="6"/>
  <c r="B14" i="1"/>
  <c r="C14" i="1"/>
  <c r="D14" i="6"/>
  <c r="Z14" i="6" s="1"/>
  <c r="D14" i="1"/>
  <c r="E14" i="6" s="1"/>
  <c r="AA14" i="6" s="1"/>
  <c r="E14" i="1"/>
  <c r="F14" i="6" s="1"/>
  <c r="F14" i="1"/>
  <c r="G14" i="6" s="1"/>
  <c r="G14" i="1"/>
  <c r="H14" i="6"/>
  <c r="B15" i="1"/>
  <c r="C15" i="1"/>
  <c r="D15" i="6" s="1"/>
  <c r="Z15" i="6" s="1"/>
  <c r="D15" i="1"/>
  <c r="E15" i="6" s="1"/>
  <c r="E15" i="1"/>
  <c r="F15" i="6" s="1"/>
  <c r="AB15" i="6" s="1"/>
  <c r="F15" i="1"/>
  <c r="G15" i="6" s="1"/>
  <c r="G15" i="1"/>
  <c r="H15" i="6"/>
  <c r="B16" i="1"/>
  <c r="C16" i="1"/>
  <c r="D16" i="6" s="1"/>
  <c r="D16" i="1"/>
  <c r="E16" i="6" s="1"/>
  <c r="E16" i="1"/>
  <c r="F16" i="6"/>
  <c r="F16" i="1"/>
  <c r="G16" i="6" s="1"/>
  <c r="AC16" i="6" s="1"/>
  <c r="G16" i="1"/>
  <c r="H16" i="6"/>
  <c r="B17" i="6"/>
  <c r="J17" i="6" s="1"/>
  <c r="B19" i="1"/>
  <c r="C19" i="6" s="1"/>
  <c r="C19" i="1"/>
  <c r="D19" i="6" s="1"/>
  <c r="D19" i="1"/>
  <c r="E19" i="6" s="1"/>
  <c r="E19" i="1"/>
  <c r="F19" i="6" s="1"/>
  <c r="F19" i="1"/>
  <c r="G19" i="6" s="1"/>
  <c r="G19" i="1"/>
  <c r="H19" i="6"/>
  <c r="AD19" i="6" s="1"/>
  <c r="B20" i="1"/>
  <c r="C20" i="6" s="1"/>
  <c r="C20" i="1"/>
  <c r="D20" i="6" s="1"/>
  <c r="D20" i="1"/>
  <c r="E20" i="6" s="1"/>
  <c r="E20" i="1"/>
  <c r="F20" i="6"/>
  <c r="F20" i="1"/>
  <c r="G20" i="6" s="1"/>
  <c r="G20" i="1"/>
  <c r="H20" i="6" s="1"/>
  <c r="AD20" i="6" s="1"/>
  <c r="B21" i="1"/>
  <c r="C21" i="1"/>
  <c r="D21" i="6" s="1"/>
  <c r="D21" i="1"/>
  <c r="E21" i="6"/>
  <c r="E21" i="1"/>
  <c r="F21" i="6"/>
  <c r="F21" i="1"/>
  <c r="G21" i="6" s="1"/>
  <c r="G21" i="1"/>
  <c r="H21" i="6" s="1"/>
  <c r="AD21" i="6" s="1"/>
  <c r="B22" i="6"/>
  <c r="J22" i="6" s="1"/>
  <c r="B24" i="1"/>
  <c r="C24" i="6"/>
  <c r="C24" i="1"/>
  <c r="D24" i="6"/>
  <c r="D24" i="1"/>
  <c r="E24" i="6" s="1"/>
  <c r="E24" i="1"/>
  <c r="F24" i="6" s="1"/>
  <c r="F24" i="1"/>
  <c r="G24" i="6" s="1"/>
  <c r="G24" i="1"/>
  <c r="H24" i="6"/>
  <c r="B25" i="1"/>
  <c r="C25" i="6"/>
  <c r="C25" i="1"/>
  <c r="D25" i="6" s="1"/>
  <c r="D25" i="1"/>
  <c r="E25" i="6" s="1"/>
  <c r="E25" i="1"/>
  <c r="F25" i="6" s="1"/>
  <c r="F25" i="1"/>
  <c r="G25" i="6"/>
  <c r="AC25" i="6" s="1"/>
  <c r="G25" i="1"/>
  <c r="H25" i="6" s="1"/>
  <c r="B26" i="1"/>
  <c r="C26" i="1"/>
  <c r="D26" i="6" s="1"/>
  <c r="D26" i="1"/>
  <c r="E26" i="6" s="1"/>
  <c r="E26" i="1"/>
  <c r="F26" i="6" s="1"/>
  <c r="F26" i="1"/>
  <c r="G26" i="6"/>
  <c r="G26" i="1"/>
  <c r="H26" i="6" s="1"/>
  <c r="B27" i="6"/>
  <c r="J27" i="6" s="1"/>
  <c r="B29" i="1"/>
  <c r="C29" i="1"/>
  <c r="D29" i="6"/>
  <c r="D29" i="1"/>
  <c r="E29" i="6" s="1"/>
  <c r="E29" i="1"/>
  <c r="F29" i="6" s="1"/>
  <c r="F29" i="1"/>
  <c r="G29" i="6" s="1"/>
  <c r="G29" i="1"/>
  <c r="H29" i="6" s="1"/>
  <c r="B30" i="1"/>
  <c r="C30" i="6" s="1"/>
  <c r="C30" i="1"/>
  <c r="D30" i="6" s="1"/>
  <c r="D30" i="1"/>
  <c r="E30" i="6" s="1"/>
  <c r="E30" i="1"/>
  <c r="F30" i="6" s="1"/>
  <c r="F30" i="1"/>
  <c r="G30" i="6" s="1"/>
  <c r="AC30" i="6" s="1"/>
  <c r="G30" i="1"/>
  <c r="B31" i="1"/>
  <c r="C31" i="6" s="1"/>
  <c r="C31" i="1"/>
  <c r="D31" i="6"/>
  <c r="D31" i="1"/>
  <c r="E31" i="1"/>
  <c r="F31" i="6" s="1"/>
  <c r="F31" i="1"/>
  <c r="G31" i="6" s="1"/>
  <c r="G31" i="1"/>
  <c r="H31" i="6" s="1"/>
  <c r="AD31" i="6" s="1"/>
  <c r="B32" i="6"/>
  <c r="J32" i="6" s="1"/>
  <c r="B34" i="1"/>
  <c r="C34" i="6" s="1"/>
  <c r="Y34" i="6" s="1"/>
  <c r="C34" i="1"/>
  <c r="D34" i="6"/>
  <c r="D34" i="1"/>
  <c r="E34" i="6"/>
  <c r="E34" i="1"/>
  <c r="F34" i="6" s="1"/>
  <c r="F34" i="1"/>
  <c r="G34" i="6" s="1"/>
  <c r="G34" i="1"/>
  <c r="H34" i="6"/>
  <c r="B35" i="1"/>
  <c r="C35" i="6"/>
  <c r="C35" i="1"/>
  <c r="D35" i="1"/>
  <c r="E35" i="6" s="1"/>
  <c r="E35" i="1"/>
  <c r="F35" i="6" s="1"/>
  <c r="F35" i="1"/>
  <c r="G35" i="6"/>
  <c r="G35" i="1"/>
  <c r="H35" i="6" s="1"/>
  <c r="B36" i="1"/>
  <c r="C36" i="6" s="1"/>
  <c r="C36" i="1"/>
  <c r="D36" i="6" s="1"/>
  <c r="D36" i="1"/>
  <c r="E36" i="6" s="1"/>
  <c r="AA36" i="6" s="1"/>
  <c r="E36" i="1"/>
  <c r="F36" i="1"/>
  <c r="G36" i="6"/>
  <c r="G36" i="1"/>
  <c r="H36" i="6" s="1"/>
  <c r="AD36" i="6" s="1"/>
  <c r="B37" i="6"/>
  <c r="J37" i="6" s="1"/>
  <c r="B39" i="1"/>
  <c r="C39" i="6" s="1"/>
  <c r="C39" i="1"/>
  <c r="D39" i="6"/>
  <c r="D39" i="1"/>
  <c r="E39" i="6" s="1"/>
  <c r="E39" i="1"/>
  <c r="F39" i="6" s="1"/>
  <c r="AB39" i="6" s="1"/>
  <c r="F39" i="1"/>
  <c r="G39" i="6" s="1"/>
  <c r="AC39" i="6" s="1"/>
  <c r="G39" i="1"/>
  <c r="H39" i="6" s="1"/>
  <c r="B40" i="1"/>
  <c r="C40" i="6" s="1"/>
  <c r="C40" i="1"/>
  <c r="D40" i="6"/>
  <c r="D40" i="1"/>
  <c r="E40" i="6" s="1"/>
  <c r="E40" i="1"/>
  <c r="F40" i="6"/>
  <c r="F40" i="1"/>
  <c r="G40" i="6" s="1"/>
  <c r="AC40" i="6" s="1"/>
  <c r="G40" i="1"/>
  <c r="H40" i="6" s="1"/>
  <c r="AD40" i="6" s="1"/>
  <c r="B41" i="1"/>
  <c r="C41" i="6"/>
  <c r="C41" i="1"/>
  <c r="D41" i="6"/>
  <c r="D41" i="1"/>
  <c r="E41" i="6" s="1"/>
  <c r="AA41" i="6" s="1"/>
  <c r="E41" i="1"/>
  <c r="F41" i="6" s="1"/>
  <c r="F41" i="1"/>
  <c r="G41" i="6" s="1"/>
  <c r="G41" i="1"/>
  <c r="H41" i="6" s="1"/>
  <c r="B42" i="6"/>
  <c r="B44" i="1"/>
  <c r="C44" i="6"/>
  <c r="C44" i="1"/>
  <c r="D44" i="1"/>
  <c r="E44" i="6" s="1"/>
  <c r="E44" i="1"/>
  <c r="F44" i="6" s="1"/>
  <c r="AB44" i="6" s="1"/>
  <c r="F44" i="1"/>
  <c r="G44" i="6"/>
  <c r="G44" i="1"/>
  <c r="H44" i="6" s="1"/>
  <c r="B45" i="1"/>
  <c r="C45" i="6"/>
  <c r="Y45" i="6" s="1"/>
  <c r="C45" i="1"/>
  <c r="D45" i="6" s="1"/>
  <c r="D45" i="1"/>
  <c r="E45" i="6" s="1"/>
  <c r="AA45" i="6" s="1"/>
  <c r="E45" i="1"/>
  <c r="F45" i="1"/>
  <c r="G45" i="6"/>
  <c r="AC45" i="6" s="1"/>
  <c r="G45" i="1"/>
  <c r="H45" i="6" s="1"/>
  <c r="B46" i="1"/>
  <c r="C46" i="6" s="1"/>
  <c r="C46" i="1"/>
  <c r="D46" i="6" s="1"/>
  <c r="D46" i="1"/>
  <c r="E46" i="6" s="1"/>
  <c r="E46" i="1"/>
  <c r="F46" i="6"/>
  <c r="F46" i="1"/>
  <c r="G46" i="6" s="1"/>
  <c r="AC46" i="6" s="1"/>
  <c r="G46" i="1"/>
  <c r="H46" i="6" s="1"/>
  <c r="AD46" i="6" s="1"/>
  <c r="B47" i="6"/>
  <c r="B49" i="1"/>
  <c r="C49" i="1"/>
  <c r="D49" i="6" s="1"/>
  <c r="D49" i="1"/>
  <c r="E49" i="6"/>
  <c r="E49" i="1"/>
  <c r="F49" i="6" s="1"/>
  <c r="F49" i="1"/>
  <c r="G49" i="6" s="1"/>
  <c r="G49" i="1"/>
  <c r="H49" i="6" s="1"/>
  <c r="B50" i="1"/>
  <c r="C50" i="6" s="1"/>
  <c r="C50" i="1"/>
  <c r="D50" i="6" s="1"/>
  <c r="Z50" i="6" s="1"/>
  <c r="D50" i="1"/>
  <c r="E50" i="6" s="1"/>
  <c r="E50" i="1"/>
  <c r="F50" i="6" s="1"/>
  <c r="F50" i="1"/>
  <c r="G50" i="6" s="1"/>
  <c r="G50" i="1"/>
  <c r="H50" i="6" s="1"/>
  <c r="B51" i="1"/>
  <c r="C51" i="1"/>
  <c r="D51" i="6" s="1"/>
  <c r="D51" i="1"/>
  <c r="E51" i="6" s="1"/>
  <c r="E51" i="1"/>
  <c r="F51" i="6" s="1"/>
  <c r="F51" i="1"/>
  <c r="G51" i="6" s="1"/>
  <c r="AC51" i="6" s="1"/>
  <c r="G51" i="1"/>
  <c r="H51" i="6" s="1"/>
  <c r="B52" i="6"/>
  <c r="B54" i="1"/>
  <c r="C54" i="6" s="1"/>
  <c r="C54" i="1"/>
  <c r="D54" i="6"/>
  <c r="D54" i="1"/>
  <c r="E54" i="6" s="1"/>
  <c r="E54" i="1"/>
  <c r="F54" i="6" s="1"/>
  <c r="AB54" i="6" s="1"/>
  <c r="F54" i="1"/>
  <c r="G54" i="1"/>
  <c r="H54" i="6" s="1"/>
  <c r="AD54" i="6" s="1"/>
  <c r="B55" i="1"/>
  <c r="C55" i="6"/>
  <c r="C55" i="1"/>
  <c r="D55" i="6"/>
  <c r="Z55" i="6" s="1"/>
  <c r="D55" i="1"/>
  <c r="E55" i="6" s="1"/>
  <c r="E55" i="1"/>
  <c r="F55" i="6" s="1"/>
  <c r="F55" i="1"/>
  <c r="G55" i="6" s="1"/>
  <c r="G55" i="1"/>
  <c r="H55" i="6"/>
  <c r="B56" i="1"/>
  <c r="C56" i="6"/>
  <c r="C56" i="1"/>
  <c r="D56" i="6" s="1"/>
  <c r="D56" i="1"/>
  <c r="E56" i="1"/>
  <c r="F56" i="6" s="1"/>
  <c r="F56" i="1"/>
  <c r="G56" i="6" s="1"/>
  <c r="AC56" i="6" s="1"/>
  <c r="G56" i="1"/>
  <c r="H56" i="6"/>
  <c r="B57" i="6"/>
  <c r="B59" i="1"/>
  <c r="C59" i="6" s="1"/>
  <c r="C59" i="1"/>
  <c r="D59" i="6" s="1"/>
  <c r="D59" i="1"/>
  <c r="E59" i="6" s="1"/>
  <c r="E59" i="1"/>
  <c r="F59" i="6" s="1"/>
  <c r="F59" i="1"/>
  <c r="G59" i="6"/>
  <c r="G59" i="1"/>
  <c r="H59" i="6" s="1"/>
  <c r="AD59" i="6" s="1"/>
  <c r="B60" i="1"/>
  <c r="C60" i="6" s="1"/>
  <c r="C60" i="1"/>
  <c r="D60" i="6" s="1"/>
  <c r="D60" i="1"/>
  <c r="E60" i="6" s="1"/>
  <c r="E60" i="1"/>
  <c r="F60" i="6"/>
  <c r="F60" i="1"/>
  <c r="G60" i="6" s="1"/>
  <c r="G60" i="1"/>
  <c r="H60" i="6" s="1"/>
  <c r="B61" i="1"/>
  <c r="C61" i="6" s="1"/>
  <c r="C61" i="1"/>
  <c r="D61" i="6"/>
  <c r="D61" i="1"/>
  <c r="E61" i="6"/>
  <c r="E61" i="1"/>
  <c r="F61" i="6" s="1"/>
  <c r="F61" i="1"/>
  <c r="G61" i="6" s="1"/>
  <c r="G61" i="1"/>
  <c r="H61" i="6" s="1"/>
  <c r="AD61" i="6" s="1"/>
  <c r="B62" i="6"/>
  <c r="B64" i="1"/>
  <c r="C64" i="6"/>
  <c r="C64" i="1"/>
  <c r="D64" i="6"/>
  <c r="Z64" i="6" s="1"/>
  <c r="D64" i="1"/>
  <c r="E64" i="6" s="1"/>
  <c r="AA64" i="6" s="1"/>
  <c r="E64" i="1"/>
  <c r="F64" i="6" s="1"/>
  <c r="F64" i="1"/>
  <c r="G64" i="6" s="1"/>
  <c r="G64" i="1"/>
  <c r="H64" i="6" s="1"/>
  <c r="B65" i="1"/>
  <c r="C65" i="1"/>
  <c r="D65" i="6" s="1"/>
  <c r="D65" i="1"/>
  <c r="E65" i="6" s="1"/>
  <c r="AA65" i="6" s="1"/>
  <c r="E65" i="1"/>
  <c r="F65" i="6" s="1"/>
  <c r="F65" i="1"/>
  <c r="G65" i="6" s="1"/>
  <c r="G65" i="1"/>
  <c r="H65" i="6"/>
  <c r="B66" i="1"/>
  <c r="C66" i="1"/>
  <c r="D66" i="6"/>
  <c r="D66" i="1"/>
  <c r="E66" i="6" s="1"/>
  <c r="E66" i="1"/>
  <c r="F66" i="6" s="1"/>
  <c r="F66" i="1"/>
  <c r="G66" i="6"/>
  <c r="G66" i="1"/>
  <c r="H66" i="6" s="1"/>
  <c r="B67" i="6"/>
  <c r="J67" i="6" s="1"/>
  <c r="B69" i="1"/>
  <c r="C69" i="1"/>
  <c r="D69" i="6" s="1"/>
  <c r="D69" i="1"/>
  <c r="E69" i="6" s="1"/>
  <c r="AA69" i="6" s="1"/>
  <c r="E69" i="1"/>
  <c r="F69" i="6"/>
  <c r="F69" i="1"/>
  <c r="G69" i="6" s="1"/>
  <c r="G69" i="1"/>
  <c r="H69" i="6" s="1"/>
  <c r="B70" i="1"/>
  <c r="C70" i="6" s="1"/>
  <c r="Y70" i="6" s="1"/>
  <c r="C70" i="1"/>
  <c r="D70" i="6" s="1"/>
  <c r="Z70" i="6" s="1"/>
  <c r="D70" i="1"/>
  <c r="E70" i="6" s="1"/>
  <c r="AA70" i="6" s="1"/>
  <c r="E70" i="1"/>
  <c r="F70" i="6" s="1"/>
  <c r="F70" i="1"/>
  <c r="G70" i="6"/>
  <c r="G70" i="1"/>
  <c r="H70" i="6" s="1"/>
  <c r="B71" i="1"/>
  <c r="C71" i="6"/>
  <c r="Y71" i="6" s="1"/>
  <c r="C71" i="1"/>
  <c r="D71" i="6" s="1"/>
  <c r="Z71" i="6" s="1"/>
  <c r="D71" i="1"/>
  <c r="E71" i="6" s="1"/>
  <c r="AA71" i="6" s="1"/>
  <c r="E71" i="1"/>
  <c r="F71" i="6"/>
  <c r="F71" i="1"/>
  <c r="G71" i="6" s="1"/>
  <c r="G71" i="1"/>
  <c r="H71" i="6" s="1"/>
  <c r="B72" i="6"/>
  <c r="J72" i="6" s="1"/>
  <c r="B74" i="1"/>
  <c r="C74" i="1"/>
  <c r="D74" i="6" s="1"/>
  <c r="D74" i="1"/>
  <c r="E74" i="6" s="1"/>
  <c r="E74" i="1"/>
  <c r="F74" i="6"/>
  <c r="F74" i="1"/>
  <c r="G74" i="6"/>
  <c r="G74" i="1"/>
  <c r="H74" i="6" s="1"/>
  <c r="B75" i="1"/>
  <c r="C75" i="6" s="1"/>
  <c r="C75" i="1"/>
  <c r="D75" i="6" s="1"/>
  <c r="D75" i="1"/>
  <c r="E75" i="1"/>
  <c r="F75" i="6" s="1"/>
  <c r="F75" i="1"/>
  <c r="G75" i="6" s="1"/>
  <c r="G75" i="1"/>
  <c r="H75" i="6" s="1"/>
  <c r="B76" i="1"/>
  <c r="C76" i="1"/>
  <c r="D76" i="6" s="1"/>
  <c r="D76" i="1"/>
  <c r="E76" i="6" s="1"/>
  <c r="E76" i="1"/>
  <c r="F76" i="6"/>
  <c r="F76" i="1"/>
  <c r="G76" i="6"/>
  <c r="A8" i="18"/>
  <c r="B9" i="18"/>
  <c r="B3" i="18"/>
  <c r="I3" i="18" s="1"/>
  <c r="I8" i="18"/>
  <c r="J2" i="18"/>
  <c r="I2" i="18"/>
  <c r="Q49" i="6"/>
  <c r="Q50" i="6"/>
  <c r="Q4" i="6"/>
  <c r="Q5" i="6"/>
  <c r="Q6" i="6"/>
  <c r="Q9" i="6"/>
  <c r="Q10" i="6"/>
  <c r="Q11" i="6"/>
  <c r="Q14" i="6"/>
  <c r="Q15" i="6"/>
  <c r="Q16" i="6"/>
  <c r="Q19" i="6"/>
  <c r="Q20" i="6"/>
  <c r="Q21" i="6"/>
  <c r="Q24" i="6"/>
  <c r="Q25" i="6"/>
  <c r="Q26" i="6"/>
  <c r="Q29" i="6"/>
  <c r="Q30" i="6"/>
  <c r="Q31" i="6"/>
  <c r="Q34" i="6"/>
  <c r="Q35" i="6"/>
  <c r="Q36" i="6"/>
  <c r="Q39" i="6"/>
  <c r="Q40" i="6"/>
  <c r="Q41" i="6"/>
  <c r="Q44" i="6"/>
  <c r="Q45" i="6"/>
  <c r="Q46" i="6"/>
  <c r="Q51" i="6"/>
  <c r="Q54" i="6"/>
  <c r="Q55" i="6"/>
  <c r="Q56" i="6"/>
  <c r="Q59" i="6"/>
  <c r="Q60" i="6"/>
  <c r="Q61" i="6"/>
  <c r="Q64" i="6"/>
  <c r="Q65" i="6"/>
  <c r="Q66" i="6"/>
  <c r="Q69" i="6"/>
  <c r="Q70" i="6"/>
  <c r="Q71" i="6"/>
  <c r="Q74" i="6"/>
  <c r="Q75" i="6"/>
  <c r="Q76" i="6"/>
  <c r="R14" i="6"/>
  <c r="S14" i="6"/>
  <c r="T14" i="6"/>
  <c r="U14" i="6"/>
  <c r="AB14" i="6" s="1"/>
  <c r="V14" i="6"/>
  <c r="W14" i="6"/>
  <c r="R15" i="6"/>
  <c r="S15" i="6"/>
  <c r="T15" i="6"/>
  <c r="U15" i="6"/>
  <c r="V15" i="6"/>
  <c r="W15" i="6"/>
  <c r="AD15" i="6" s="1"/>
  <c r="R16" i="6"/>
  <c r="S16" i="6"/>
  <c r="T16" i="6"/>
  <c r="U16" i="6"/>
  <c r="V16" i="6"/>
  <c r="W16" i="6"/>
  <c r="R19" i="6"/>
  <c r="S19" i="6"/>
  <c r="Z19" i="6" s="1"/>
  <c r="T19" i="6"/>
  <c r="U19" i="6"/>
  <c r="AB19" i="6" s="1"/>
  <c r="V19" i="6"/>
  <c r="AC19" i="6" s="1"/>
  <c r="W19" i="6"/>
  <c r="R20" i="6"/>
  <c r="S20" i="6"/>
  <c r="T20" i="6"/>
  <c r="AA20" i="6" s="1"/>
  <c r="U20" i="6"/>
  <c r="AB20" i="6" s="1"/>
  <c r="V20" i="6"/>
  <c r="AC20" i="6" s="1"/>
  <c r="W20" i="6"/>
  <c r="R21" i="6"/>
  <c r="S21" i="6"/>
  <c r="T21" i="6"/>
  <c r="U21" i="6"/>
  <c r="AB21" i="6" s="1"/>
  <c r="V21" i="6"/>
  <c r="AC21" i="6" s="1"/>
  <c r="W21" i="6"/>
  <c r="R24" i="6"/>
  <c r="Y24" i="6" s="1"/>
  <c r="S24" i="6"/>
  <c r="T24" i="6"/>
  <c r="U24" i="6"/>
  <c r="V24" i="6"/>
  <c r="AC24" i="6" s="1"/>
  <c r="W24" i="6"/>
  <c r="AD24" i="6" s="1"/>
  <c r="R25" i="6"/>
  <c r="Y25" i="6" s="1"/>
  <c r="S25" i="6"/>
  <c r="Z25" i="6" s="1"/>
  <c r="T25" i="6"/>
  <c r="AA25" i="6" s="1"/>
  <c r="U25" i="6"/>
  <c r="V25" i="6"/>
  <c r="W25" i="6"/>
  <c r="R26" i="6"/>
  <c r="S26" i="6"/>
  <c r="T26" i="6"/>
  <c r="AA26" i="6" s="1"/>
  <c r="U26" i="6"/>
  <c r="V26" i="6"/>
  <c r="W26" i="6"/>
  <c r="AD26" i="6" s="1"/>
  <c r="R29" i="6"/>
  <c r="S29" i="6"/>
  <c r="T29" i="6"/>
  <c r="AA29" i="6" s="1"/>
  <c r="U29" i="6"/>
  <c r="AB29" i="6" s="1"/>
  <c r="V29" i="6"/>
  <c r="W29" i="6"/>
  <c r="R30" i="6"/>
  <c r="S30" i="6"/>
  <c r="Z30" i="6" s="1"/>
  <c r="T30" i="6"/>
  <c r="U30" i="6"/>
  <c r="V30" i="6"/>
  <c r="W30" i="6"/>
  <c r="R31" i="6"/>
  <c r="S31" i="6"/>
  <c r="T31" i="6"/>
  <c r="U31" i="6"/>
  <c r="V31" i="6"/>
  <c r="W31" i="6"/>
  <c r="R34" i="6"/>
  <c r="S34" i="6"/>
  <c r="T34" i="6"/>
  <c r="U34" i="6"/>
  <c r="V34" i="6"/>
  <c r="AC34" i="6" s="1"/>
  <c r="W34" i="6"/>
  <c r="AD34" i="6" s="1"/>
  <c r="R35" i="6"/>
  <c r="S35" i="6"/>
  <c r="T35" i="6"/>
  <c r="AA35" i="6" s="1"/>
  <c r="U35" i="6"/>
  <c r="V35" i="6"/>
  <c r="W35" i="6"/>
  <c r="R36" i="6"/>
  <c r="S36" i="6"/>
  <c r="T36" i="6"/>
  <c r="U36" i="6"/>
  <c r="V36" i="6"/>
  <c r="W36" i="6"/>
  <c r="R39" i="6"/>
  <c r="Y39" i="6" s="1"/>
  <c r="S39" i="6"/>
  <c r="T39" i="6"/>
  <c r="AA39" i="6" s="1"/>
  <c r="U39" i="6"/>
  <c r="V39" i="6"/>
  <c r="W39" i="6"/>
  <c r="R40" i="6"/>
  <c r="Y40" i="6" s="1"/>
  <c r="S40" i="6"/>
  <c r="T40" i="6"/>
  <c r="AA40" i="6" s="1"/>
  <c r="U40" i="6"/>
  <c r="V40" i="6"/>
  <c r="W40" i="6"/>
  <c r="R41" i="6"/>
  <c r="S41" i="6"/>
  <c r="Z41" i="6" s="1"/>
  <c r="T41" i="6"/>
  <c r="U41" i="6"/>
  <c r="V41" i="6"/>
  <c r="AC41" i="6" s="1"/>
  <c r="W41" i="6"/>
  <c r="AD41" i="6" s="1"/>
  <c r="R44" i="6"/>
  <c r="S44" i="6"/>
  <c r="T44" i="6"/>
  <c r="U44" i="6"/>
  <c r="V44" i="6"/>
  <c r="W44" i="6"/>
  <c r="R45" i="6"/>
  <c r="S45" i="6"/>
  <c r="Z45" i="6" s="1"/>
  <c r="T45" i="6"/>
  <c r="U45" i="6"/>
  <c r="V45" i="6"/>
  <c r="W45" i="6"/>
  <c r="R46" i="6"/>
  <c r="Y46" i="6" s="1"/>
  <c r="S46" i="6"/>
  <c r="Z46" i="6" s="1"/>
  <c r="T46" i="6"/>
  <c r="AA46" i="6" s="1"/>
  <c r="U46" i="6"/>
  <c r="AB46" i="6" s="1"/>
  <c r="V46" i="6"/>
  <c r="W46" i="6"/>
  <c r="R49" i="6"/>
  <c r="S49" i="6"/>
  <c r="Z49" i="6" s="1"/>
  <c r="T49" i="6"/>
  <c r="U49" i="6"/>
  <c r="AB49" i="6" s="1"/>
  <c r="V49" i="6"/>
  <c r="AC49" i="6" s="1"/>
  <c r="W49" i="6"/>
  <c r="AD49" i="6" s="1"/>
  <c r="R50" i="6"/>
  <c r="Y50" i="6" s="1"/>
  <c r="S50" i="6"/>
  <c r="T50" i="6"/>
  <c r="U50" i="6"/>
  <c r="V50" i="6"/>
  <c r="W50" i="6"/>
  <c r="AD50" i="6" s="1"/>
  <c r="R51" i="6"/>
  <c r="S51" i="6"/>
  <c r="T51" i="6"/>
  <c r="AA51" i="6" s="1"/>
  <c r="U51" i="6"/>
  <c r="V51" i="6"/>
  <c r="W51" i="6"/>
  <c r="R54" i="6"/>
  <c r="S54" i="6"/>
  <c r="T54" i="6"/>
  <c r="U54" i="6"/>
  <c r="V54" i="6"/>
  <c r="W54" i="6"/>
  <c r="R55" i="6"/>
  <c r="S55" i="6"/>
  <c r="T55" i="6"/>
  <c r="U55" i="6"/>
  <c r="V55" i="6"/>
  <c r="W55" i="6"/>
  <c r="AD55" i="6" s="1"/>
  <c r="R56" i="6"/>
  <c r="Y56" i="6" s="1"/>
  <c r="S56" i="6"/>
  <c r="T56" i="6"/>
  <c r="U56" i="6"/>
  <c r="V56" i="6"/>
  <c r="W56" i="6"/>
  <c r="AD56" i="6" s="1"/>
  <c r="R59" i="6"/>
  <c r="S59" i="6"/>
  <c r="T59" i="6"/>
  <c r="AA59" i="6" s="1"/>
  <c r="U59" i="6"/>
  <c r="V59" i="6"/>
  <c r="W59" i="6"/>
  <c r="R60" i="6"/>
  <c r="S60" i="6"/>
  <c r="Z60" i="6" s="1"/>
  <c r="T60" i="6"/>
  <c r="AA60" i="6" s="1"/>
  <c r="U60" i="6"/>
  <c r="V60" i="6"/>
  <c r="W60" i="6"/>
  <c r="R61" i="6"/>
  <c r="Y61" i="6" s="1"/>
  <c r="S61" i="6"/>
  <c r="T61" i="6"/>
  <c r="AA61" i="6" s="1"/>
  <c r="U61" i="6"/>
  <c r="AB61" i="6" s="1"/>
  <c r="V61" i="6"/>
  <c r="W61" i="6"/>
  <c r="R64" i="6"/>
  <c r="Y64" i="6" s="1"/>
  <c r="S64" i="6"/>
  <c r="T64" i="6"/>
  <c r="U64" i="6"/>
  <c r="V64" i="6"/>
  <c r="AC64" i="6" s="1"/>
  <c r="W64" i="6"/>
  <c r="R65" i="6"/>
  <c r="U65" i="6"/>
  <c r="S65" i="6"/>
  <c r="Z65" i="6" s="1"/>
  <c r="T65" i="6"/>
  <c r="V65" i="6"/>
  <c r="W65" i="6"/>
  <c r="R66" i="6"/>
  <c r="S66" i="6"/>
  <c r="T66" i="6"/>
  <c r="AA66" i="6" s="1"/>
  <c r="U66" i="6"/>
  <c r="AB66" i="6" s="1"/>
  <c r="V66" i="6"/>
  <c r="W66" i="6"/>
  <c r="R4" i="6"/>
  <c r="Y4" i="6"/>
  <c r="S4" i="6"/>
  <c r="T4" i="6"/>
  <c r="AA4" i="6" s="1"/>
  <c r="U4" i="6"/>
  <c r="AB4" i="6" s="1"/>
  <c r="V4" i="6"/>
  <c r="W4" i="6"/>
  <c r="AD4" i="6" s="1"/>
  <c r="R5" i="6"/>
  <c r="S5" i="6"/>
  <c r="T5" i="6"/>
  <c r="U5" i="6"/>
  <c r="AB5" i="6" s="1"/>
  <c r="V5" i="6"/>
  <c r="AC5" i="6" s="1"/>
  <c r="W5" i="6"/>
  <c r="R6" i="6"/>
  <c r="S6" i="6"/>
  <c r="T6" i="6"/>
  <c r="U6" i="6"/>
  <c r="V6" i="6"/>
  <c r="W6" i="6"/>
  <c r="R9" i="6"/>
  <c r="S9" i="6"/>
  <c r="Z9" i="6" s="1"/>
  <c r="T9" i="6"/>
  <c r="U9" i="6"/>
  <c r="V9" i="6"/>
  <c r="AC9" i="6" s="1"/>
  <c r="W9" i="6"/>
  <c r="R10" i="6"/>
  <c r="S10" i="6"/>
  <c r="Z10" i="6" s="1"/>
  <c r="T10" i="6"/>
  <c r="AA10" i="6" s="1"/>
  <c r="U10" i="6"/>
  <c r="AB10" i="6" s="1"/>
  <c r="V10" i="6"/>
  <c r="W10" i="6"/>
  <c r="AD10" i="6" s="1"/>
  <c r="R11" i="6"/>
  <c r="S11" i="6"/>
  <c r="Z11" i="6"/>
  <c r="T11" i="6"/>
  <c r="U11" i="6"/>
  <c r="V11" i="6"/>
  <c r="W11" i="6"/>
  <c r="AD11" i="6"/>
  <c r="R69" i="6"/>
  <c r="S69" i="6"/>
  <c r="Z69" i="6" s="1"/>
  <c r="T69" i="6"/>
  <c r="U69" i="6"/>
  <c r="AB69" i="6" s="1"/>
  <c r="V69" i="6"/>
  <c r="W69" i="6"/>
  <c r="R70" i="6"/>
  <c r="S70" i="6"/>
  <c r="T70" i="6"/>
  <c r="U70" i="6"/>
  <c r="V70" i="6"/>
  <c r="W70" i="6"/>
  <c r="AD70" i="6" s="1"/>
  <c r="R71" i="6"/>
  <c r="S71" i="6"/>
  <c r="T71" i="6"/>
  <c r="U71" i="6"/>
  <c r="V71" i="6"/>
  <c r="AC71" i="6" s="1"/>
  <c r="W71" i="6"/>
  <c r="AD71" i="6" s="1"/>
  <c r="R74" i="6"/>
  <c r="S74" i="6"/>
  <c r="Z74" i="6" s="1"/>
  <c r="T74" i="6"/>
  <c r="U74" i="6"/>
  <c r="V74" i="6"/>
  <c r="W74" i="6"/>
  <c r="R75" i="6"/>
  <c r="S75" i="6"/>
  <c r="Z75" i="6" s="1"/>
  <c r="T75" i="6"/>
  <c r="U75" i="6"/>
  <c r="AB75" i="6" s="1"/>
  <c r="V75" i="6"/>
  <c r="W75" i="6"/>
  <c r="AD75" i="6" s="1"/>
  <c r="R76" i="6"/>
  <c r="S76" i="6"/>
  <c r="T76" i="6"/>
  <c r="U76" i="6"/>
  <c r="V76" i="6"/>
  <c r="W76" i="6"/>
  <c r="AD76" i="6" s="1"/>
  <c r="H25" i="1"/>
  <c r="H34" i="1"/>
  <c r="H4" i="1"/>
  <c r="J7" i="6"/>
  <c r="J12" i="6"/>
  <c r="J42" i="6"/>
  <c r="J47" i="6"/>
  <c r="J52" i="6"/>
  <c r="J57" i="6"/>
  <c r="J62" i="6"/>
  <c r="AC65" i="6"/>
  <c r="AA30" i="6"/>
  <c r="AD39" i="6"/>
  <c r="AC31" i="6"/>
  <c r="AB24" i="6"/>
  <c r="Y55" i="6"/>
  <c r="AA21" i="6"/>
  <c r="AC11" i="6"/>
  <c r="AA6" i="6"/>
  <c r="Z29" i="6"/>
  <c r="AC26" i="6"/>
  <c r="Z39" i="6"/>
  <c r="AA5" i="6"/>
  <c r="AA16" i="6"/>
  <c r="Z34" i="6"/>
  <c r="AA76" i="6"/>
  <c r="AD64" i="6"/>
  <c r="AD60" i="6"/>
  <c r="AC36" i="6"/>
  <c r="AB34" i="6"/>
  <c r="AD69" i="6"/>
  <c r="Y5" i="6"/>
  <c r="AD44" i="6"/>
  <c r="AD29" i="6"/>
  <c r="AD25" i="6"/>
  <c r="AD65" i="6"/>
  <c r="AB30" i="6"/>
  <c r="AB70" i="6"/>
  <c r="AA15" i="6"/>
  <c r="AA50" i="6"/>
  <c r="AC35" i="6"/>
  <c r="Y35" i="6"/>
  <c r="AB76" i="6"/>
  <c r="Z66" i="6"/>
  <c r="AC74" i="6"/>
  <c r="AA74" i="6"/>
  <c r="Z6" i="6"/>
  <c r="Z4" i="6"/>
  <c r="AC59" i="6"/>
  <c r="AB51" i="6"/>
  <c r="Z51" i="6"/>
  <c r="Y19" i="6"/>
  <c r="Y9" i="6"/>
  <c r="AA54" i="6"/>
  <c r="Y54" i="6"/>
  <c r="Z61" i="6"/>
  <c r="AA49" i="6"/>
  <c r="Z21" i="6"/>
  <c r="B6" i="6" l="1"/>
  <c r="J5" i="6"/>
  <c r="A10" i="18"/>
  <c r="A16" i="18" s="1"/>
  <c r="A5" i="18"/>
  <c r="J4" i="18"/>
  <c r="AC29" i="6"/>
  <c r="H64" i="1"/>
  <c r="Y60" i="6"/>
  <c r="AB35" i="6"/>
  <c r="AC75" i="6"/>
  <c r="AD35" i="6"/>
  <c r="H61" i="1"/>
  <c r="H20" i="1"/>
  <c r="AB50" i="6"/>
  <c r="AC69" i="6"/>
  <c r="AI44" i="25"/>
  <c r="AH44" i="25"/>
  <c r="AC50" i="6"/>
  <c r="AC6" i="6"/>
  <c r="AB64" i="6"/>
  <c r="Y20" i="6"/>
  <c r="AB74" i="6"/>
  <c r="H24" i="1"/>
  <c r="AA55" i="6"/>
  <c r="Z26" i="6"/>
  <c r="AB60" i="6"/>
  <c r="Y75" i="6"/>
  <c r="AB56" i="6"/>
  <c r="AD51" i="6"/>
  <c r="AD45" i="6"/>
  <c r="AD16" i="6"/>
  <c r="H60" i="1"/>
  <c r="H19" i="1"/>
  <c r="AD74" i="6"/>
  <c r="Z40" i="6"/>
  <c r="Z31" i="6"/>
  <c r="AB26" i="6"/>
  <c r="H50" i="1"/>
  <c r="AD66" i="6"/>
  <c r="AA24" i="6"/>
  <c r="AB16" i="6"/>
  <c r="J3" i="18"/>
  <c r="H71" i="1"/>
  <c r="H41" i="1"/>
  <c r="H40" i="1"/>
  <c r="AA19" i="6"/>
  <c r="AA34" i="6"/>
  <c r="H46" i="1"/>
  <c r="AC60" i="6"/>
  <c r="Z36" i="6"/>
  <c r="AB31" i="6"/>
  <c r="AB25" i="6"/>
  <c r="Z24" i="6"/>
  <c r="AC55" i="6"/>
  <c r="Z20" i="6"/>
  <c r="AD6" i="6"/>
  <c r="Y31" i="6"/>
  <c r="C2" i="18"/>
  <c r="K2" i="18" s="1"/>
  <c r="H39" i="1"/>
  <c r="J4" i="6"/>
  <c r="AB11" i="6"/>
  <c r="AC4" i="6"/>
  <c r="AB65" i="6"/>
  <c r="Y30" i="6"/>
  <c r="Z16" i="6"/>
  <c r="A9" i="18"/>
  <c r="AB55" i="6"/>
  <c r="AA11" i="6"/>
  <c r="AD5" i="6"/>
  <c r="AB59" i="6"/>
  <c r="Z56" i="6"/>
  <c r="Y36" i="6"/>
  <c r="AD48" i="25"/>
  <c r="AC46" i="25"/>
  <c r="X48" i="25"/>
  <c r="V48" i="25"/>
  <c r="AA48" i="25"/>
  <c r="AJ48" i="25"/>
  <c r="AE45" i="25"/>
  <c r="U46" i="25"/>
  <c r="AE44" i="25"/>
  <c r="W45" i="25"/>
  <c r="W44" i="25"/>
  <c r="Y44" i="25"/>
  <c r="C66" i="6"/>
  <c r="Y66" i="6" s="1"/>
  <c r="H66" i="1"/>
  <c r="C65" i="6"/>
  <c r="Y65" i="6" s="1"/>
  <c r="H65" i="1"/>
  <c r="C14" i="6"/>
  <c r="Y14" i="6" s="1"/>
  <c r="H14" i="1"/>
  <c r="Q1" i="6"/>
  <c r="E75" i="6"/>
  <c r="AA75" i="6" s="1"/>
  <c r="H75" i="1"/>
  <c r="AD14" i="6"/>
  <c r="A22" i="18"/>
  <c r="J16" i="18"/>
  <c r="F45" i="6"/>
  <c r="AB45" i="6" s="1"/>
  <c r="H45" i="1"/>
  <c r="F36" i="6"/>
  <c r="AB36" i="6" s="1"/>
  <c r="H36" i="1"/>
  <c r="C51" i="6"/>
  <c r="Y51" i="6" s="1"/>
  <c r="H51" i="1"/>
  <c r="C49" i="6"/>
  <c r="Y49" i="6" s="1"/>
  <c r="R47" i="6" s="1"/>
  <c r="H49" i="1"/>
  <c r="G10" i="6"/>
  <c r="AC10" i="6" s="1"/>
  <c r="H10" i="1"/>
  <c r="J5" i="18"/>
  <c r="A14" i="18"/>
  <c r="C8" i="18"/>
  <c r="C76" i="6"/>
  <c r="Y76" i="6" s="1"/>
  <c r="H76" i="1"/>
  <c r="AC44" i="6"/>
  <c r="H74" i="1"/>
  <c r="C74" i="6"/>
  <c r="Y74" i="6" s="1"/>
  <c r="G54" i="6"/>
  <c r="AC54" i="6" s="1"/>
  <c r="H54" i="1"/>
  <c r="C21" i="6"/>
  <c r="Y21" i="6" s="1"/>
  <c r="R17" i="6" s="1"/>
  <c r="H21" i="1"/>
  <c r="D5" i="6"/>
  <c r="Z5" i="6" s="1"/>
  <c r="H5" i="1"/>
  <c r="B15" i="18"/>
  <c r="I14" i="18"/>
  <c r="B20" i="18"/>
  <c r="L14" i="18"/>
  <c r="Z76" i="6"/>
  <c r="AB71" i="6"/>
  <c r="J8" i="18"/>
  <c r="E56" i="6"/>
  <c r="AA56" i="6" s="1"/>
  <c r="H56" i="1"/>
  <c r="H30" i="6"/>
  <c r="AD30" i="6" s="1"/>
  <c r="H30" i="1"/>
  <c r="H6" i="1"/>
  <c r="C6" i="6"/>
  <c r="Y6" i="6" s="1"/>
  <c r="D2" i="18"/>
  <c r="E2" i="18"/>
  <c r="F2" i="18" s="1"/>
  <c r="H70" i="1"/>
  <c r="AC66" i="6"/>
  <c r="J10" i="18"/>
  <c r="AA44" i="6"/>
  <c r="Y41" i="6"/>
  <c r="B4" i="18"/>
  <c r="L3" i="18"/>
  <c r="D35" i="6"/>
  <c r="Z35" i="6" s="1"/>
  <c r="H35" i="1"/>
  <c r="H26" i="1"/>
  <c r="C26" i="6"/>
  <c r="Y26" i="6" s="1"/>
  <c r="L8" i="18"/>
  <c r="AC61" i="6"/>
  <c r="Y59" i="6"/>
  <c r="H69" i="1"/>
  <c r="C69" i="6"/>
  <c r="Y69" i="6" s="1"/>
  <c r="D44" i="6"/>
  <c r="Z44" i="6" s="1"/>
  <c r="H44" i="1"/>
  <c r="B9" i="6"/>
  <c r="J6" i="6"/>
  <c r="B10" i="18"/>
  <c r="I9" i="18"/>
  <c r="C16" i="6"/>
  <c r="Y16" i="6" s="1"/>
  <c r="H16" i="1"/>
  <c r="C3" i="18"/>
  <c r="AB41" i="6"/>
  <c r="AC14" i="6"/>
  <c r="R1" i="6"/>
  <c r="L9" i="18"/>
  <c r="H59" i="1"/>
  <c r="H29" i="1"/>
  <c r="C29" i="6"/>
  <c r="Y29" i="6" s="1"/>
  <c r="AC76" i="6"/>
  <c r="AC70" i="6"/>
  <c r="Y10" i="6"/>
  <c r="H15" i="1"/>
  <c r="C15" i="6"/>
  <c r="Y15" i="6" s="1"/>
  <c r="C11" i="6"/>
  <c r="Y11" i="6" s="1"/>
  <c r="H11" i="1"/>
  <c r="Z54" i="6"/>
  <c r="R52" i="6" s="1"/>
  <c r="AB40" i="6"/>
  <c r="AC15" i="6"/>
  <c r="E31" i="6"/>
  <c r="AA31" i="6" s="1"/>
  <c r="H31" i="1"/>
  <c r="AD9" i="6"/>
  <c r="Z59" i="6"/>
  <c r="H55" i="1"/>
  <c r="AB46" i="25"/>
  <c r="AB45" i="25"/>
  <c r="AB44" i="25"/>
  <c r="AB47" i="25"/>
  <c r="S47" i="25"/>
  <c r="S46" i="25"/>
  <c r="S45" i="25"/>
  <c r="S44" i="25"/>
  <c r="Y44" i="6"/>
  <c r="AC48" i="25"/>
  <c r="AC45" i="25"/>
  <c r="T46" i="25"/>
  <c r="T45" i="25"/>
  <c r="T44" i="25"/>
  <c r="S48" i="25"/>
  <c r="AD45" i="25"/>
  <c r="AD44" i="25"/>
  <c r="AD47" i="25"/>
  <c r="AB48" i="25"/>
  <c r="U48" i="25"/>
  <c r="U45" i="25"/>
  <c r="T47" i="25"/>
  <c r="AG44" i="25"/>
  <c r="AF44" i="25"/>
  <c r="AF47" i="25"/>
  <c r="AF46" i="25"/>
  <c r="V45" i="25"/>
  <c r="V44" i="25"/>
  <c r="V47" i="25"/>
  <c r="T48" i="25"/>
  <c r="U47" i="25"/>
  <c r="AG47" i="25"/>
  <c r="X44" i="25"/>
  <c r="X47" i="25"/>
  <c r="X46" i="25"/>
  <c r="AF45" i="25"/>
  <c r="AH47" i="25"/>
  <c r="AH48" i="25"/>
  <c r="AH46" i="25"/>
  <c r="AH45" i="25"/>
  <c r="Y47" i="25"/>
  <c r="AG45" i="25"/>
  <c r="AC47" i="25"/>
  <c r="AI47" i="25"/>
  <c r="AI46" i="25"/>
  <c r="AI45" i="25"/>
  <c r="Z47" i="25"/>
  <c r="Z48" i="25"/>
  <c r="Z46" i="25"/>
  <c r="Z45" i="25"/>
  <c r="V46" i="25"/>
  <c r="AJ46" i="25"/>
  <c r="AJ45" i="25"/>
  <c r="AJ44" i="25"/>
  <c r="AI48" i="25"/>
  <c r="AF48" i="25"/>
  <c r="AA47" i="25"/>
  <c r="AA46" i="25"/>
  <c r="AA45" i="25"/>
  <c r="AE48" i="25"/>
  <c r="W48" i="25"/>
  <c r="U44" i="25"/>
  <c r="AC44" i="25"/>
  <c r="Y46" i="25"/>
  <c r="AG46" i="25"/>
  <c r="W47" i="25"/>
  <c r="AE47" i="25"/>
  <c r="AG48" i="25"/>
  <c r="Y48" i="25"/>
  <c r="R32" i="6" l="1"/>
  <c r="S12" i="1"/>
  <c r="R2" i="6"/>
  <c r="A11" i="18"/>
  <c r="A6" i="18"/>
  <c r="R62" i="6"/>
  <c r="A15" i="18"/>
  <c r="J9" i="18"/>
  <c r="R22" i="6"/>
  <c r="AV20" i="25"/>
  <c r="AW20" i="25"/>
  <c r="AX20" i="25"/>
  <c r="BD20" i="25"/>
  <c r="AY20" i="25"/>
  <c r="BE20" i="25"/>
  <c r="AU20" i="25"/>
  <c r="BF17" i="25"/>
  <c r="BF16" i="25"/>
  <c r="BF11" i="25"/>
  <c r="BF14" i="25"/>
  <c r="BF6" i="25"/>
  <c r="AN20" i="25"/>
  <c r="BF5" i="25"/>
  <c r="AO20" i="25"/>
  <c r="BF9" i="25"/>
  <c r="BF8" i="25"/>
  <c r="AR20" i="25"/>
  <c r="AT20" i="25"/>
  <c r="BF15" i="25"/>
  <c r="BF12" i="25"/>
  <c r="BF7" i="25"/>
  <c r="AS20" i="25"/>
  <c r="AP20" i="25"/>
  <c r="AQ20" i="25"/>
  <c r="BF10" i="25"/>
  <c r="BF13" i="25"/>
  <c r="Y13" i="1"/>
  <c r="W15" i="1"/>
  <c r="U15" i="1"/>
  <c r="U13" i="1"/>
  <c r="T18" i="1"/>
  <c r="Z15" i="1"/>
  <c r="Z14" i="1"/>
  <c r="R13" i="1"/>
  <c r="Y11" i="1"/>
  <c r="X14" i="1"/>
  <c r="X11" i="1"/>
  <c r="U16" i="1"/>
  <c r="Y15" i="1"/>
  <c r="V12" i="1"/>
  <c r="Z18" i="1"/>
  <c r="K9" i="1"/>
  <c r="S15" i="1"/>
  <c r="T17" i="1"/>
  <c r="Q14" i="1"/>
  <c r="W19" i="1"/>
  <c r="Y12" i="1"/>
  <c r="S14" i="1"/>
  <c r="Z11" i="1"/>
  <c r="X20" i="1"/>
  <c r="V14" i="1"/>
  <c r="AA11" i="1"/>
  <c r="W11" i="1"/>
  <c r="V18" i="1"/>
  <c r="Y20" i="1"/>
  <c r="V16" i="1"/>
  <c r="X18" i="1"/>
  <c r="AA25" i="1"/>
  <c r="W14" i="1"/>
  <c r="AA9" i="1"/>
  <c r="AA17" i="1"/>
  <c r="U12" i="1"/>
  <c r="X13" i="1"/>
  <c r="AA19" i="1"/>
  <c r="W21" i="1"/>
  <c r="W18" i="1"/>
  <c r="U11" i="1"/>
  <c r="T16" i="1"/>
  <c r="R9" i="1"/>
  <c r="S11" i="1"/>
  <c r="Z17" i="1"/>
  <c r="AA13" i="1"/>
  <c r="X16" i="1"/>
  <c r="X10" i="1"/>
  <c r="S9" i="1"/>
  <c r="P12" i="1"/>
  <c r="O12" i="1"/>
  <c r="O11" i="1"/>
  <c r="V19" i="1"/>
  <c r="Z22" i="1"/>
  <c r="AA22" i="1"/>
  <c r="X15" i="1"/>
  <c r="Q9" i="1"/>
  <c r="M11" i="1"/>
  <c r="AA20" i="1"/>
  <c r="L9" i="1"/>
  <c r="Z24" i="1"/>
  <c r="N9" i="1"/>
  <c r="S17" i="1"/>
  <c r="X21" i="1"/>
  <c r="W12" i="1"/>
  <c r="U17" i="1"/>
  <c r="B10" i="6"/>
  <c r="J9" i="6"/>
  <c r="Y10" i="1"/>
  <c r="M9" i="1"/>
  <c r="U10" i="1"/>
  <c r="V20" i="1"/>
  <c r="P9" i="1"/>
  <c r="X22" i="1"/>
  <c r="P10" i="1"/>
  <c r="Z10" i="1"/>
  <c r="R14" i="1"/>
  <c r="Q15" i="1"/>
  <c r="K3" i="18"/>
  <c r="E3" i="18"/>
  <c r="F3" i="18" s="1"/>
  <c r="D3" i="18"/>
  <c r="X12" i="1"/>
  <c r="S16" i="1"/>
  <c r="R16" i="1"/>
  <c r="M10" i="1"/>
  <c r="W10" i="1"/>
  <c r="O10" i="1"/>
  <c r="V13" i="1"/>
  <c r="T9" i="1"/>
  <c r="Q10" i="1"/>
  <c r="B5" i="18"/>
  <c r="L4" i="18"/>
  <c r="I4" i="18"/>
  <c r="C4" i="18"/>
  <c r="S13" i="1"/>
  <c r="AA12" i="1"/>
  <c r="K8" i="18"/>
  <c r="E8" i="18"/>
  <c r="F8" i="18" s="1"/>
  <c r="D8" i="18"/>
  <c r="R7" i="6"/>
  <c r="U18" i="1"/>
  <c r="W17" i="1"/>
  <c r="AA10" i="1"/>
  <c r="Z9" i="1"/>
  <c r="L10" i="1"/>
  <c r="AA21" i="1"/>
  <c r="V11" i="1"/>
  <c r="Y9" i="1"/>
  <c r="O9" i="1"/>
  <c r="Z23" i="1"/>
  <c r="N10" i="1"/>
  <c r="V9" i="1"/>
  <c r="X17" i="1"/>
  <c r="Q13" i="1"/>
  <c r="U19" i="1"/>
  <c r="X9" i="1"/>
  <c r="J14" i="18"/>
  <c r="A20" i="18"/>
  <c r="C14" i="18"/>
  <c r="A28" i="18"/>
  <c r="J22" i="18"/>
  <c r="Z16" i="1"/>
  <c r="T11" i="1"/>
  <c r="P13" i="1"/>
  <c r="Z20" i="1"/>
  <c r="Z12" i="1"/>
  <c r="R37" i="6"/>
  <c r="Z13" i="1"/>
  <c r="Y14" i="1"/>
  <c r="W20" i="1"/>
  <c r="Y23" i="1"/>
  <c r="AA14" i="1"/>
  <c r="U9" i="1"/>
  <c r="T12" i="1"/>
  <c r="V15" i="1"/>
  <c r="AA24" i="1"/>
  <c r="Q12" i="1"/>
  <c r="L20" i="18"/>
  <c r="B26" i="18"/>
  <c r="I20" i="18"/>
  <c r="B21" i="18"/>
  <c r="Z19" i="1"/>
  <c r="I10" i="18"/>
  <c r="L10" i="18"/>
  <c r="B11" i="18"/>
  <c r="C10" i="18"/>
  <c r="V10" i="1"/>
  <c r="N12" i="1"/>
  <c r="R67" i="6"/>
  <c r="W9" i="1"/>
  <c r="W16" i="1"/>
  <c r="Y21" i="1"/>
  <c r="R42" i="6"/>
  <c r="R11" i="1"/>
  <c r="C9" i="18"/>
  <c r="T10" i="1"/>
  <c r="V17" i="1"/>
  <c r="R57" i="6"/>
  <c r="T15" i="1"/>
  <c r="Y16" i="1"/>
  <c r="Z21" i="1"/>
  <c r="Y18" i="1"/>
  <c r="T13" i="1"/>
  <c r="N11" i="1"/>
  <c r="P14" i="1"/>
  <c r="AA15" i="1"/>
  <c r="R72" i="6"/>
  <c r="R12" i="6"/>
  <c r="AA23" i="1"/>
  <c r="O13" i="1"/>
  <c r="T14" i="1"/>
  <c r="R10" i="1"/>
  <c r="Y19" i="1"/>
  <c r="AA16" i="1"/>
  <c r="R27" i="6"/>
  <c r="AA18" i="1"/>
  <c r="X19" i="1"/>
  <c r="R15" i="1"/>
  <c r="Y22" i="1"/>
  <c r="S10" i="1"/>
  <c r="U14" i="1"/>
  <c r="Y17" i="1"/>
  <c r="W13" i="1"/>
  <c r="R12" i="1"/>
  <c r="P11" i="1"/>
  <c r="Q11" i="1"/>
  <c r="I15" i="18"/>
  <c r="B16" i="18"/>
  <c r="L15" i="18"/>
  <c r="C15" i="18"/>
  <c r="A21" i="18" l="1"/>
  <c r="J15" i="18"/>
  <c r="A7" i="18"/>
  <c r="J6" i="18"/>
  <c r="A12" i="18"/>
  <c r="J11" i="18"/>
  <c r="A17" i="18"/>
  <c r="A34" i="18"/>
  <c r="J28" i="18"/>
  <c r="I5" i="1"/>
  <c r="I3" i="1"/>
  <c r="I2" i="1"/>
  <c r="I4" i="1"/>
  <c r="E15" i="18"/>
  <c r="F15" i="18" s="1"/>
  <c r="K15" i="18"/>
  <c r="D15" i="18"/>
  <c r="E9" i="18"/>
  <c r="F9" i="18" s="1"/>
  <c r="K9" i="18"/>
  <c r="D9" i="18"/>
  <c r="K14" i="18"/>
  <c r="D14" i="18"/>
  <c r="E14" i="18"/>
  <c r="F14" i="18" s="1"/>
  <c r="E10" i="18"/>
  <c r="F10" i="18" s="1"/>
  <c r="D10" i="18"/>
  <c r="K10" i="18"/>
  <c r="L21" i="18"/>
  <c r="B22" i="18"/>
  <c r="I21" i="18"/>
  <c r="C21" i="18"/>
  <c r="A26" i="18"/>
  <c r="C20" i="18"/>
  <c r="J20" i="18"/>
  <c r="D4" i="18"/>
  <c r="K4" i="18"/>
  <c r="E4" i="18"/>
  <c r="F4" i="18" s="1"/>
  <c r="B12" i="18"/>
  <c r="L11" i="18"/>
  <c r="C11" i="18"/>
  <c r="I11" i="18"/>
  <c r="B32" i="18"/>
  <c r="I26" i="18"/>
  <c r="B27" i="18"/>
  <c r="L26" i="18"/>
  <c r="B17" i="18"/>
  <c r="L16" i="18"/>
  <c r="I16" i="18"/>
  <c r="C16" i="18"/>
  <c r="I5" i="18"/>
  <c r="B6" i="18"/>
  <c r="C5" i="18"/>
  <c r="L5" i="18"/>
  <c r="B11" i="6"/>
  <c r="J10" i="6"/>
  <c r="J17" i="18" l="1"/>
  <c r="A23" i="18"/>
  <c r="A18" i="18"/>
  <c r="J12" i="18"/>
  <c r="A13" i="18"/>
  <c r="J7" i="18"/>
  <c r="A27" i="18"/>
  <c r="J21" i="18"/>
  <c r="I17" i="18"/>
  <c r="B18" i="18"/>
  <c r="L17" i="18"/>
  <c r="C17" i="18"/>
  <c r="I6" i="18"/>
  <c r="B7" i="18"/>
  <c r="L6" i="18"/>
  <c r="C6" i="18"/>
  <c r="B13" i="18"/>
  <c r="L12" i="18"/>
  <c r="I12" i="18"/>
  <c r="C12" i="18"/>
  <c r="A32" i="18"/>
  <c r="C26" i="18"/>
  <c r="J26" i="18"/>
  <c r="I27" i="18"/>
  <c r="B28" i="18"/>
  <c r="L27" i="18"/>
  <c r="C27" i="18"/>
  <c r="K5" i="18"/>
  <c r="D5" i="18"/>
  <c r="E5" i="18"/>
  <c r="F5" i="18" s="1"/>
  <c r="K21" i="18"/>
  <c r="D21" i="18"/>
  <c r="E21" i="18"/>
  <c r="F21" i="18" s="1"/>
  <c r="D20" i="18"/>
  <c r="E20" i="18"/>
  <c r="F20" i="18" s="1"/>
  <c r="K20" i="18"/>
  <c r="B33" i="18"/>
  <c r="B38" i="18"/>
  <c r="I32" i="18"/>
  <c r="L32" i="18"/>
  <c r="B23" i="18"/>
  <c r="I22" i="18"/>
  <c r="L22" i="18"/>
  <c r="C22" i="18"/>
  <c r="J11" i="6"/>
  <c r="B14" i="6"/>
  <c r="D16" i="18"/>
  <c r="E16" i="18"/>
  <c r="F16" i="18" s="1"/>
  <c r="K16" i="18"/>
  <c r="A40" i="18"/>
  <c r="J34" i="18"/>
  <c r="D11" i="18"/>
  <c r="E11" i="18"/>
  <c r="F11" i="18" s="1"/>
  <c r="K11" i="18"/>
  <c r="A33" i="18" l="1"/>
  <c r="J27" i="18"/>
  <c r="J13" i="18"/>
  <c r="A19" i="18"/>
  <c r="A24" i="18"/>
  <c r="J18" i="18"/>
  <c r="A29" i="18"/>
  <c r="J23" i="18"/>
  <c r="B34" i="18"/>
  <c r="I33" i="18"/>
  <c r="L33" i="18"/>
  <c r="C33" i="18"/>
  <c r="B15" i="6"/>
  <c r="J14" i="6"/>
  <c r="E12" i="18"/>
  <c r="F12" i="18" s="1"/>
  <c r="K12" i="18"/>
  <c r="D12" i="18"/>
  <c r="D27" i="18"/>
  <c r="K27" i="18"/>
  <c r="E27" i="18"/>
  <c r="F27" i="18" s="1"/>
  <c r="I13" i="18"/>
  <c r="L13" i="18"/>
  <c r="C13" i="18"/>
  <c r="A38" i="18"/>
  <c r="C32" i="18"/>
  <c r="J32" i="18"/>
  <c r="L38" i="18"/>
  <c r="I38" i="18"/>
  <c r="B44" i="18"/>
  <c r="B39" i="18"/>
  <c r="E22" i="18"/>
  <c r="F22" i="18" s="1"/>
  <c r="D22" i="18"/>
  <c r="K22" i="18"/>
  <c r="L28" i="18"/>
  <c r="I28" i="18"/>
  <c r="B29" i="18"/>
  <c r="C28" i="18"/>
  <c r="L18" i="18"/>
  <c r="I18" i="18"/>
  <c r="B19" i="18"/>
  <c r="C18" i="18"/>
  <c r="J40" i="18"/>
  <c r="A46" i="18"/>
  <c r="K17" i="18"/>
  <c r="E17" i="18"/>
  <c r="F17" i="18" s="1"/>
  <c r="D17" i="18"/>
  <c r="E6" i="18"/>
  <c r="F6" i="18" s="1"/>
  <c r="D6" i="18"/>
  <c r="K6" i="18"/>
  <c r="I23" i="18"/>
  <c r="L23" i="18"/>
  <c r="B24" i="18"/>
  <c r="C23" i="18"/>
  <c r="E26" i="18"/>
  <c r="F26" i="18" s="1"/>
  <c r="K26" i="18"/>
  <c r="D26" i="18"/>
  <c r="I7" i="18"/>
  <c r="L7" i="18"/>
  <c r="C7" i="18"/>
  <c r="A30" i="18" l="1"/>
  <c r="J24" i="18"/>
  <c r="A35" i="18"/>
  <c r="J29" i="18"/>
  <c r="J19" i="18"/>
  <c r="A25" i="18"/>
  <c r="A39" i="18"/>
  <c r="J33" i="18"/>
  <c r="K28" i="18"/>
  <c r="E28" i="18"/>
  <c r="F28" i="18" s="1"/>
  <c r="D28" i="18"/>
  <c r="B50" i="18"/>
  <c r="B45" i="18"/>
  <c r="L44" i="18"/>
  <c r="I44" i="18"/>
  <c r="J46" i="18"/>
  <c r="A52" i="18"/>
  <c r="D23" i="18"/>
  <c r="E23" i="18"/>
  <c r="F23" i="18" s="1"/>
  <c r="K23" i="18"/>
  <c r="B30" i="18"/>
  <c r="L29" i="18"/>
  <c r="I29" i="18"/>
  <c r="C29" i="18"/>
  <c r="E32" i="18"/>
  <c r="F32" i="18" s="1"/>
  <c r="K32" i="18"/>
  <c r="D32" i="18"/>
  <c r="K7" i="18"/>
  <c r="E7" i="18"/>
  <c r="F7" i="18" s="1"/>
  <c r="D7" i="18"/>
  <c r="J15" i="6"/>
  <c r="B16" i="6"/>
  <c r="E18" i="18"/>
  <c r="F18" i="18" s="1"/>
  <c r="K18" i="18"/>
  <c r="D18" i="18"/>
  <c r="E33" i="18"/>
  <c r="F33" i="18" s="1"/>
  <c r="K33" i="18"/>
  <c r="D33" i="18"/>
  <c r="I24" i="18"/>
  <c r="B25" i="18"/>
  <c r="L24" i="18"/>
  <c r="C24" i="18"/>
  <c r="I19" i="18"/>
  <c r="L19" i="18"/>
  <c r="C19" i="18"/>
  <c r="A44" i="18"/>
  <c r="J38" i="18"/>
  <c r="C38" i="18"/>
  <c r="K13" i="18"/>
  <c r="E13" i="18"/>
  <c r="F13" i="18" s="1"/>
  <c r="D13" i="18"/>
  <c r="L39" i="18"/>
  <c r="B40" i="18"/>
  <c r="I39" i="18"/>
  <c r="C39" i="18"/>
  <c r="I34" i="18"/>
  <c r="B35" i="18"/>
  <c r="L34" i="18"/>
  <c r="C34" i="18"/>
  <c r="J39" i="18" l="1"/>
  <c r="A45" i="18"/>
  <c r="J25" i="18"/>
  <c r="A31" i="18"/>
  <c r="A41" i="18"/>
  <c r="J35" i="18"/>
  <c r="J30" i="18"/>
  <c r="A36" i="18"/>
  <c r="B46" i="18"/>
  <c r="L45" i="18"/>
  <c r="I45" i="18"/>
  <c r="C45" i="18"/>
  <c r="D34" i="18"/>
  <c r="K34" i="18"/>
  <c r="E34" i="18"/>
  <c r="F34" i="18" s="1"/>
  <c r="K38" i="18"/>
  <c r="E38" i="18"/>
  <c r="F38" i="18" s="1"/>
  <c r="D38" i="18"/>
  <c r="B36" i="18"/>
  <c r="I35" i="18"/>
  <c r="L35" i="18"/>
  <c r="C35" i="18"/>
  <c r="K24" i="18"/>
  <c r="D24" i="18"/>
  <c r="E24" i="18"/>
  <c r="F24" i="18" s="1"/>
  <c r="B31" i="18"/>
  <c r="I30" i="18"/>
  <c r="L30" i="18"/>
  <c r="C30" i="18"/>
  <c r="C44" i="18"/>
  <c r="J44" i="18"/>
  <c r="A50" i="18"/>
  <c r="K39" i="18"/>
  <c r="E39" i="18"/>
  <c r="F39" i="18" s="1"/>
  <c r="D39" i="18"/>
  <c r="K19" i="18"/>
  <c r="E19" i="18"/>
  <c r="F19" i="18" s="1"/>
  <c r="D19" i="18"/>
  <c r="I25" i="18"/>
  <c r="L25" i="18"/>
  <c r="C25" i="18"/>
  <c r="B19" i="6"/>
  <c r="J16" i="6"/>
  <c r="L50" i="18"/>
  <c r="B56" i="18"/>
  <c r="I50" i="18"/>
  <c r="B51" i="18"/>
  <c r="I40" i="18"/>
  <c r="L40" i="18"/>
  <c r="B41" i="18"/>
  <c r="C40" i="18"/>
  <c r="J52" i="18"/>
  <c r="A58" i="18"/>
  <c r="E29" i="18"/>
  <c r="F29" i="18" s="1"/>
  <c r="K29" i="18"/>
  <c r="D29" i="18"/>
  <c r="A42" i="18" l="1"/>
  <c r="J36" i="18"/>
  <c r="A47" i="18"/>
  <c r="J41" i="18"/>
  <c r="J31" i="18"/>
  <c r="A37" i="18"/>
  <c r="A51" i="18"/>
  <c r="J45" i="18"/>
  <c r="B20" i="6"/>
  <c r="J19" i="6"/>
  <c r="K25" i="18"/>
  <c r="E25" i="18"/>
  <c r="F25" i="18" s="1"/>
  <c r="D25" i="18"/>
  <c r="I31" i="18"/>
  <c r="L31" i="18"/>
  <c r="C31" i="18"/>
  <c r="K35" i="18"/>
  <c r="D35" i="18"/>
  <c r="E35" i="18"/>
  <c r="F35" i="18" s="1"/>
  <c r="L56" i="18"/>
  <c r="B57" i="18"/>
  <c r="I56" i="18"/>
  <c r="B62" i="18"/>
  <c r="E30" i="18"/>
  <c r="F30" i="18" s="1"/>
  <c r="D30" i="18"/>
  <c r="K30" i="18"/>
  <c r="E45" i="18"/>
  <c r="F45" i="18" s="1"/>
  <c r="K45" i="18"/>
  <c r="D45" i="18"/>
  <c r="J50" i="18"/>
  <c r="A56" i="18"/>
  <c r="C50" i="18"/>
  <c r="B52" i="18"/>
  <c r="I51" i="18"/>
  <c r="L51" i="18"/>
  <c r="K40" i="18"/>
  <c r="E40" i="18"/>
  <c r="F40" i="18" s="1"/>
  <c r="D40" i="18"/>
  <c r="E44" i="18"/>
  <c r="F44" i="18" s="1"/>
  <c r="D44" i="18"/>
  <c r="K44" i="18"/>
  <c r="I46" i="18"/>
  <c r="L46" i="18"/>
  <c r="B47" i="18"/>
  <c r="C46" i="18"/>
  <c r="B42" i="18"/>
  <c r="I41" i="18"/>
  <c r="L41" i="18"/>
  <c r="C41" i="18"/>
  <c r="A64" i="18"/>
  <c r="J58" i="18"/>
  <c r="L36" i="18"/>
  <c r="B37" i="18"/>
  <c r="I36" i="18"/>
  <c r="C36" i="18"/>
  <c r="J51" i="18" l="1"/>
  <c r="A57" i="18"/>
  <c r="A43" i="18"/>
  <c r="J37" i="18"/>
  <c r="J47" i="18"/>
  <c r="A53" i="18"/>
  <c r="C51" i="18"/>
  <c r="A48" i="18"/>
  <c r="J42" i="18"/>
  <c r="E31" i="18"/>
  <c r="F31" i="18" s="1"/>
  <c r="K31" i="18"/>
  <c r="D31" i="18"/>
  <c r="B48" i="18"/>
  <c r="I47" i="18"/>
  <c r="L47" i="18"/>
  <c r="C47" i="18"/>
  <c r="L62" i="18"/>
  <c r="I62" i="18"/>
  <c r="B63" i="18"/>
  <c r="B68" i="18"/>
  <c r="I42" i="18"/>
  <c r="B43" i="18"/>
  <c r="L42" i="18"/>
  <c r="C42" i="18"/>
  <c r="B58" i="18"/>
  <c r="I57" i="18"/>
  <c r="L57" i="18"/>
  <c r="C57" i="18"/>
  <c r="J64" i="18"/>
  <c r="A70" i="18"/>
  <c r="E36" i="18"/>
  <c r="F36" i="18" s="1"/>
  <c r="D36" i="18"/>
  <c r="K36" i="18"/>
  <c r="I52" i="18"/>
  <c r="B53" i="18"/>
  <c r="L52" i="18"/>
  <c r="C52" i="18"/>
  <c r="I37" i="18"/>
  <c r="L37" i="18"/>
  <c r="C37" i="18"/>
  <c r="J56" i="18"/>
  <c r="A62" i="18"/>
  <c r="C56" i="18"/>
  <c r="K46" i="18"/>
  <c r="E46" i="18"/>
  <c r="F46" i="18" s="1"/>
  <c r="D46" i="18"/>
  <c r="D51" i="18"/>
  <c r="K51" i="18"/>
  <c r="E51" i="18"/>
  <c r="F51" i="18" s="1"/>
  <c r="D41" i="18"/>
  <c r="E41" i="18"/>
  <c r="F41" i="18" s="1"/>
  <c r="K41" i="18"/>
  <c r="K50" i="18"/>
  <c r="E50" i="18"/>
  <c r="F50" i="18" s="1"/>
  <c r="D50" i="18"/>
  <c r="J20" i="6"/>
  <c r="B21" i="6"/>
  <c r="A54" i="18" l="1"/>
  <c r="J48" i="18"/>
  <c r="J53" i="18"/>
  <c r="A59" i="18"/>
  <c r="A49" i="18"/>
  <c r="J43" i="18"/>
  <c r="A63" i="18"/>
  <c r="J57" i="18"/>
  <c r="E56" i="18"/>
  <c r="F56" i="18" s="1"/>
  <c r="D56" i="18"/>
  <c r="K56" i="18"/>
  <c r="I58" i="18"/>
  <c r="L58" i="18"/>
  <c r="B59" i="18"/>
  <c r="C58" i="18"/>
  <c r="K47" i="18"/>
  <c r="D47" i="18"/>
  <c r="E47" i="18"/>
  <c r="F47" i="18" s="1"/>
  <c r="E52" i="18"/>
  <c r="F52" i="18" s="1"/>
  <c r="D52" i="18"/>
  <c r="K52" i="18"/>
  <c r="A76" i="18"/>
  <c r="J70" i="18"/>
  <c r="B24" i="6"/>
  <c r="B25" i="6" s="1"/>
  <c r="J21" i="6"/>
  <c r="I43" i="18"/>
  <c r="L43" i="18"/>
  <c r="C43" i="18"/>
  <c r="J62" i="18"/>
  <c r="C62" i="18"/>
  <c r="A68" i="18"/>
  <c r="E42" i="18"/>
  <c r="F42" i="18" s="1"/>
  <c r="D42" i="18"/>
  <c r="K42" i="18"/>
  <c r="L53" i="18"/>
  <c r="B54" i="18"/>
  <c r="I53" i="18"/>
  <c r="C53" i="18"/>
  <c r="B49" i="18"/>
  <c r="I48" i="18"/>
  <c r="L48" i="18"/>
  <c r="C48" i="18"/>
  <c r="K57" i="18"/>
  <c r="E57" i="18"/>
  <c r="F57" i="18" s="1"/>
  <c r="D57" i="18"/>
  <c r="B69" i="18"/>
  <c r="I68" i="18"/>
  <c r="B74" i="18"/>
  <c r="L68" i="18"/>
  <c r="I63" i="18"/>
  <c r="B64" i="18"/>
  <c r="L63" i="18"/>
  <c r="C63" i="18"/>
  <c r="E37" i="18"/>
  <c r="F37" i="18" s="1"/>
  <c r="K37" i="18"/>
  <c r="D37" i="18"/>
  <c r="A69" i="18" l="1"/>
  <c r="J63" i="18"/>
  <c r="J49" i="18"/>
  <c r="A55" i="18"/>
  <c r="A65" i="18"/>
  <c r="J59" i="18"/>
  <c r="A60" i="18"/>
  <c r="J54" i="18"/>
  <c r="I54" i="18"/>
  <c r="B55" i="18"/>
  <c r="L54" i="18"/>
  <c r="C54" i="18"/>
  <c r="B65" i="18"/>
  <c r="I64" i="18"/>
  <c r="L64" i="18"/>
  <c r="C64" i="18"/>
  <c r="B70" i="18"/>
  <c r="I69" i="18"/>
  <c r="L69" i="18"/>
  <c r="C69" i="18"/>
  <c r="K62" i="18"/>
  <c r="E62" i="18"/>
  <c r="F62" i="18" s="1"/>
  <c r="D62" i="18"/>
  <c r="K58" i="18"/>
  <c r="E58" i="18"/>
  <c r="F58" i="18" s="1"/>
  <c r="D58" i="18"/>
  <c r="K63" i="18"/>
  <c r="E63" i="18"/>
  <c r="F63" i="18" s="1"/>
  <c r="D63" i="18"/>
  <c r="L74" i="18"/>
  <c r="B80" i="18"/>
  <c r="I74" i="18"/>
  <c r="B75" i="18"/>
  <c r="B26" i="6"/>
  <c r="J25" i="6"/>
  <c r="E53" i="18"/>
  <c r="F53" i="18" s="1"/>
  <c r="D53" i="18"/>
  <c r="K53" i="18"/>
  <c r="J76" i="18"/>
  <c r="A82" i="18"/>
  <c r="K43" i="18"/>
  <c r="D43" i="18"/>
  <c r="E43" i="18"/>
  <c r="F43" i="18" s="1"/>
  <c r="L59" i="18"/>
  <c r="B60" i="18"/>
  <c r="I59" i="18"/>
  <c r="C59" i="18"/>
  <c r="K48" i="18"/>
  <c r="E48" i="18"/>
  <c r="F48" i="18" s="1"/>
  <c r="D48" i="18"/>
  <c r="L49" i="18"/>
  <c r="I49" i="18"/>
  <c r="C49" i="18"/>
  <c r="C68" i="18"/>
  <c r="J68" i="18"/>
  <c r="A74" i="18"/>
  <c r="J60" i="18" l="1"/>
  <c r="A66" i="18"/>
  <c r="J65" i="18"/>
  <c r="A71" i="18"/>
  <c r="A61" i="18"/>
  <c r="J55" i="18"/>
  <c r="J69" i="18"/>
  <c r="A75" i="18"/>
  <c r="L60" i="18"/>
  <c r="B61" i="18"/>
  <c r="I60" i="18"/>
  <c r="C60" i="18"/>
  <c r="J74" i="18"/>
  <c r="C74" i="18"/>
  <c r="A80" i="18"/>
  <c r="K69" i="18"/>
  <c r="E69" i="18"/>
  <c r="F69" i="18" s="1"/>
  <c r="D69" i="18"/>
  <c r="D68" i="18"/>
  <c r="K68" i="18"/>
  <c r="E68" i="18"/>
  <c r="F68" i="18" s="1"/>
  <c r="A88" i="18"/>
  <c r="J82" i="18"/>
  <c r="I80" i="18"/>
  <c r="B81" i="18"/>
  <c r="L80" i="18"/>
  <c r="B86" i="18"/>
  <c r="D64" i="18"/>
  <c r="K64" i="18"/>
  <c r="E64" i="18"/>
  <c r="F64" i="18" s="1"/>
  <c r="I65" i="18"/>
  <c r="L65" i="18"/>
  <c r="B66" i="18"/>
  <c r="C65" i="18"/>
  <c r="K54" i="18"/>
  <c r="D54" i="18"/>
  <c r="E54" i="18"/>
  <c r="F54" i="18" s="1"/>
  <c r="B29" i="6"/>
  <c r="J26" i="6"/>
  <c r="D49" i="18"/>
  <c r="E49" i="18"/>
  <c r="F49" i="18" s="1"/>
  <c r="K49" i="18"/>
  <c r="I75" i="18"/>
  <c r="L75" i="18"/>
  <c r="B76" i="18"/>
  <c r="I55" i="18"/>
  <c r="L55" i="18"/>
  <c r="C55" i="18"/>
  <c r="K59" i="18"/>
  <c r="D59" i="18"/>
  <c r="E59" i="18"/>
  <c r="F59" i="18" s="1"/>
  <c r="L70" i="18"/>
  <c r="B71" i="18"/>
  <c r="I70" i="18"/>
  <c r="C70" i="18"/>
  <c r="A81" i="18" l="1"/>
  <c r="J75" i="18"/>
  <c r="A67" i="18"/>
  <c r="J61" i="18"/>
  <c r="C75" i="18"/>
  <c r="D75" i="18" s="1"/>
  <c r="J71" i="18"/>
  <c r="A77" i="18"/>
  <c r="J66" i="18"/>
  <c r="A72" i="18"/>
  <c r="B30" i="6"/>
  <c r="J29" i="6"/>
  <c r="E74" i="18"/>
  <c r="F74" i="18" s="1"/>
  <c r="K74" i="18"/>
  <c r="D74" i="18"/>
  <c r="E75" i="18"/>
  <c r="F75" i="18" s="1"/>
  <c r="I76" i="18"/>
  <c r="B77" i="18"/>
  <c r="L76" i="18"/>
  <c r="C76" i="18"/>
  <c r="E70" i="18"/>
  <c r="F70" i="18" s="1"/>
  <c r="D70" i="18"/>
  <c r="K70" i="18"/>
  <c r="K55" i="18"/>
  <c r="E55" i="18"/>
  <c r="F55" i="18" s="1"/>
  <c r="D55" i="18"/>
  <c r="K65" i="18"/>
  <c r="E65" i="18"/>
  <c r="F65" i="18" s="1"/>
  <c r="D65" i="18"/>
  <c r="D60" i="18"/>
  <c r="K60" i="18"/>
  <c r="E60" i="18"/>
  <c r="F60" i="18" s="1"/>
  <c r="B72" i="18"/>
  <c r="I71" i="18"/>
  <c r="L71" i="18"/>
  <c r="C71" i="18"/>
  <c r="I61" i="18"/>
  <c r="L61" i="18"/>
  <c r="C61" i="18"/>
  <c r="L86" i="18"/>
  <c r="B92" i="18"/>
  <c r="B87" i="18"/>
  <c r="I86" i="18"/>
  <c r="J80" i="18"/>
  <c r="A86" i="18"/>
  <c r="C80" i="18"/>
  <c r="I81" i="18"/>
  <c r="B82" i="18"/>
  <c r="L81" i="18"/>
  <c r="C81" i="18"/>
  <c r="L66" i="18"/>
  <c r="B67" i="18"/>
  <c r="I66" i="18"/>
  <c r="C66" i="18"/>
  <c r="J88" i="18"/>
  <c r="A94" i="18"/>
  <c r="A83" i="18" l="1"/>
  <c r="J77" i="18"/>
  <c r="K75" i="18"/>
  <c r="A73" i="18"/>
  <c r="J67" i="18"/>
  <c r="A78" i="18"/>
  <c r="J72" i="18"/>
  <c r="A87" i="18"/>
  <c r="J81" i="18"/>
  <c r="B78" i="18"/>
  <c r="I77" i="18"/>
  <c r="L77" i="18"/>
  <c r="C77" i="18"/>
  <c r="L72" i="18"/>
  <c r="I72" i="18"/>
  <c r="B73" i="18"/>
  <c r="C72" i="18"/>
  <c r="E66" i="18"/>
  <c r="F66" i="18" s="1"/>
  <c r="D66" i="18"/>
  <c r="K66" i="18"/>
  <c r="J30" i="6"/>
  <c r="B31" i="6"/>
  <c r="J86" i="18"/>
  <c r="C86" i="18"/>
  <c r="A92" i="18"/>
  <c r="E76" i="18"/>
  <c r="F76" i="18" s="1"/>
  <c r="D76" i="18"/>
  <c r="K76" i="18"/>
  <c r="K81" i="18"/>
  <c r="E81" i="18"/>
  <c r="F81" i="18" s="1"/>
  <c r="D81" i="18"/>
  <c r="L87" i="18"/>
  <c r="I87" i="18"/>
  <c r="B88" i="18"/>
  <c r="C87" i="18"/>
  <c r="L92" i="18"/>
  <c r="B98" i="18"/>
  <c r="B93" i="18"/>
  <c r="I92" i="18"/>
  <c r="L82" i="18"/>
  <c r="I82" i="18"/>
  <c r="B83" i="18"/>
  <c r="C82" i="18"/>
  <c r="D61" i="18"/>
  <c r="K61" i="18"/>
  <c r="E61" i="18"/>
  <c r="F61" i="18" s="1"/>
  <c r="D80" i="18"/>
  <c r="K80" i="18"/>
  <c r="E80" i="18"/>
  <c r="F80" i="18" s="1"/>
  <c r="I67" i="18"/>
  <c r="L67" i="18"/>
  <c r="C67" i="18"/>
  <c r="E71" i="18"/>
  <c r="F71" i="18" s="1"/>
  <c r="D71" i="18"/>
  <c r="K71" i="18"/>
  <c r="A100" i="18"/>
  <c r="J94" i="18"/>
  <c r="A93" i="18" l="1"/>
  <c r="J87" i="18"/>
  <c r="A84" i="18"/>
  <c r="J78" i="18"/>
  <c r="A79" i="18"/>
  <c r="J73" i="18"/>
  <c r="A89" i="18"/>
  <c r="J83" i="18"/>
  <c r="K72" i="18"/>
  <c r="E72" i="18"/>
  <c r="F72" i="18" s="1"/>
  <c r="D72" i="18"/>
  <c r="L93" i="18"/>
  <c r="B94" i="18"/>
  <c r="I93" i="18"/>
  <c r="C93" i="18"/>
  <c r="K87" i="18"/>
  <c r="D87" i="18"/>
  <c r="E87" i="18"/>
  <c r="F87" i="18" s="1"/>
  <c r="J31" i="6"/>
  <c r="B34" i="6"/>
  <c r="I73" i="18"/>
  <c r="L73" i="18"/>
  <c r="C73" i="18"/>
  <c r="D82" i="18"/>
  <c r="E82" i="18"/>
  <c r="F82" i="18" s="1"/>
  <c r="K82" i="18"/>
  <c r="D67" i="18"/>
  <c r="E67" i="18"/>
  <c r="F67" i="18" s="1"/>
  <c r="K67" i="18"/>
  <c r="A98" i="18"/>
  <c r="J92" i="18"/>
  <c r="C92" i="18"/>
  <c r="A106" i="18"/>
  <c r="J100" i="18"/>
  <c r="B104" i="18"/>
  <c r="I98" i="18"/>
  <c r="B99" i="18"/>
  <c r="L98" i="18"/>
  <c r="I83" i="18"/>
  <c r="B84" i="18"/>
  <c r="L83" i="18"/>
  <c r="C83" i="18"/>
  <c r="B89" i="18"/>
  <c r="I88" i="18"/>
  <c r="L88" i="18"/>
  <c r="C88" i="18"/>
  <c r="E77" i="18"/>
  <c r="F77" i="18" s="1"/>
  <c r="K77" i="18"/>
  <c r="D77" i="18"/>
  <c r="K86" i="18"/>
  <c r="D86" i="18"/>
  <c r="E86" i="18"/>
  <c r="F86" i="18" s="1"/>
  <c r="B79" i="18"/>
  <c r="I78" i="18"/>
  <c r="L78" i="18"/>
  <c r="C78" i="18"/>
  <c r="A95" i="18" l="1"/>
  <c r="J89" i="18"/>
  <c r="A85" i="18"/>
  <c r="J79" i="18"/>
  <c r="J84" i="18"/>
  <c r="A90" i="18"/>
  <c r="J93" i="18"/>
  <c r="A99" i="18"/>
  <c r="C99" i="18" s="1"/>
  <c r="I94" i="18"/>
  <c r="L94" i="18"/>
  <c r="B95" i="18"/>
  <c r="C94" i="18"/>
  <c r="A112" i="18"/>
  <c r="J106" i="18"/>
  <c r="B35" i="6"/>
  <c r="J34" i="6"/>
  <c r="K78" i="18"/>
  <c r="E78" i="18"/>
  <c r="F78" i="18" s="1"/>
  <c r="D78" i="18"/>
  <c r="B90" i="18"/>
  <c r="I89" i="18"/>
  <c r="L89" i="18"/>
  <c r="C89" i="18"/>
  <c r="B100" i="18"/>
  <c r="I99" i="18"/>
  <c r="L99" i="18"/>
  <c r="K88" i="18"/>
  <c r="E88" i="18"/>
  <c r="F88" i="18" s="1"/>
  <c r="D88" i="18"/>
  <c r="K92" i="18"/>
  <c r="D92" i="18"/>
  <c r="E92" i="18"/>
  <c r="F92" i="18" s="1"/>
  <c r="K83" i="18"/>
  <c r="D83" i="18"/>
  <c r="E83" i="18"/>
  <c r="F83" i="18" s="1"/>
  <c r="J98" i="18"/>
  <c r="A104" i="18"/>
  <c r="C98" i="18"/>
  <c r="L79" i="18"/>
  <c r="I79" i="18"/>
  <c r="C79" i="18"/>
  <c r="L84" i="18"/>
  <c r="B85" i="18"/>
  <c r="I84" i="18"/>
  <c r="C84" i="18"/>
  <c r="B105" i="18"/>
  <c r="B110" i="18"/>
  <c r="I104" i="18"/>
  <c r="L104" i="18"/>
  <c r="E73" i="18"/>
  <c r="F73" i="18" s="1"/>
  <c r="D73" i="18"/>
  <c r="K73" i="18"/>
  <c r="K93" i="18"/>
  <c r="D93" i="18"/>
  <c r="E93" i="18"/>
  <c r="F93" i="18" s="1"/>
  <c r="J90" i="18" l="1"/>
  <c r="A96" i="18"/>
  <c r="A91" i="18"/>
  <c r="J85" i="18"/>
  <c r="J99" i="18"/>
  <c r="A105" i="18"/>
  <c r="J95" i="18"/>
  <c r="A101" i="18"/>
  <c r="D84" i="18"/>
  <c r="E84" i="18"/>
  <c r="F84" i="18" s="1"/>
  <c r="K84" i="18"/>
  <c r="E89" i="18"/>
  <c r="F89" i="18" s="1"/>
  <c r="K89" i="18"/>
  <c r="D89" i="18"/>
  <c r="D99" i="18"/>
  <c r="K99" i="18"/>
  <c r="E99" i="18"/>
  <c r="F99" i="18" s="1"/>
  <c r="I85" i="18"/>
  <c r="L85" i="18"/>
  <c r="C85" i="18"/>
  <c r="B91" i="18"/>
  <c r="L90" i="18"/>
  <c r="I90" i="18"/>
  <c r="C90" i="18"/>
  <c r="B96" i="18"/>
  <c r="L95" i="18"/>
  <c r="I95" i="18"/>
  <c r="C95" i="18"/>
  <c r="B36" i="6"/>
  <c r="J35" i="6"/>
  <c r="K98" i="18"/>
  <c r="D98" i="18"/>
  <c r="E98" i="18"/>
  <c r="F98" i="18" s="1"/>
  <c r="J104" i="18"/>
  <c r="A110" i="18"/>
  <c r="C104" i="18"/>
  <c r="I100" i="18"/>
  <c r="B101" i="18"/>
  <c r="L100" i="18"/>
  <c r="C100" i="18"/>
  <c r="L110" i="18"/>
  <c r="B111" i="18"/>
  <c r="B116" i="18"/>
  <c r="I110" i="18"/>
  <c r="A118" i="18"/>
  <c r="J112" i="18"/>
  <c r="K79" i="18"/>
  <c r="E79" i="18"/>
  <c r="F79" i="18" s="1"/>
  <c r="D79" i="18"/>
  <c r="E94" i="18"/>
  <c r="F94" i="18" s="1"/>
  <c r="K94" i="18"/>
  <c r="D94" i="18"/>
  <c r="L105" i="18"/>
  <c r="B106" i="18"/>
  <c r="I105" i="18"/>
  <c r="C105" i="18"/>
  <c r="J105" i="18" l="1"/>
  <c r="A111" i="18"/>
  <c r="A107" i="18"/>
  <c r="J101" i="18"/>
  <c r="A97" i="18"/>
  <c r="J91" i="18"/>
  <c r="J96" i="18"/>
  <c r="A102" i="18"/>
  <c r="J36" i="6"/>
  <c r="B39" i="6"/>
  <c r="B102" i="18"/>
  <c r="I101" i="18"/>
  <c r="L101" i="18"/>
  <c r="C101" i="18"/>
  <c r="B112" i="18"/>
  <c r="I111" i="18"/>
  <c r="L111" i="18"/>
  <c r="A124" i="18"/>
  <c r="J118" i="18"/>
  <c r="K100" i="18"/>
  <c r="D100" i="18"/>
  <c r="E100" i="18"/>
  <c r="F100" i="18" s="1"/>
  <c r="K85" i="18"/>
  <c r="D85" i="18"/>
  <c r="E85" i="18"/>
  <c r="F85" i="18" s="1"/>
  <c r="B107" i="18"/>
  <c r="L106" i="18"/>
  <c r="I106" i="18"/>
  <c r="C106" i="18"/>
  <c r="I91" i="18"/>
  <c r="L91" i="18"/>
  <c r="C91" i="18"/>
  <c r="E95" i="18"/>
  <c r="F95" i="18" s="1"/>
  <c r="K95" i="18"/>
  <c r="D95" i="18"/>
  <c r="D105" i="18"/>
  <c r="E105" i="18"/>
  <c r="F105" i="18" s="1"/>
  <c r="K105" i="18"/>
  <c r="I96" i="18"/>
  <c r="B97" i="18"/>
  <c r="L96" i="18"/>
  <c r="C96" i="18"/>
  <c r="E90" i="18"/>
  <c r="F90" i="18" s="1"/>
  <c r="K90" i="18"/>
  <c r="D90" i="18"/>
  <c r="E104" i="18"/>
  <c r="F104" i="18" s="1"/>
  <c r="D104" i="18"/>
  <c r="K104" i="18"/>
  <c r="B122" i="18"/>
  <c r="B117" i="18"/>
  <c r="L116" i="18"/>
  <c r="I116" i="18"/>
  <c r="C110" i="18"/>
  <c r="J110" i="18"/>
  <c r="A116" i="18"/>
  <c r="J102" i="18" l="1"/>
  <c r="A108" i="18"/>
  <c r="A103" i="18"/>
  <c r="J97" i="18"/>
  <c r="A113" i="18"/>
  <c r="J107" i="18"/>
  <c r="J111" i="18"/>
  <c r="A117" i="18"/>
  <c r="C111" i="18"/>
  <c r="B118" i="18"/>
  <c r="I117" i="18"/>
  <c r="L117" i="18"/>
  <c r="C117" i="18"/>
  <c r="B128" i="18"/>
  <c r="I122" i="18"/>
  <c r="L122" i="18"/>
  <c r="B123" i="18"/>
  <c r="J124" i="18"/>
  <c r="A130" i="18"/>
  <c r="L107" i="18"/>
  <c r="I107" i="18"/>
  <c r="B108" i="18"/>
  <c r="C107" i="18"/>
  <c r="B113" i="18"/>
  <c r="L112" i="18"/>
  <c r="I112" i="18"/>
  <c r="C112" i="18"/>
  <c r="K96" i="18"/>
  <c r="D96" i="18"/>
  <c r="E96" i="18"/>
  <c r="F96" i="18" s="1"/>
  <c r="L97" i="18"/>
  <c r="I97" i="18"/>
  <c r="C97" i="18"/>
  <c r="L102" i="18"/>
  <c r="B103" i="18"/>
  <c r="I102" i="18"/>
  <c r="C102" i="18"/>
  <c r="D111" i="18"/>
  <c r="E111" i="18"/>
  <c r="F111" i="18" s="1"/>
  <c r="K111" i="18"/>
  <c r="B40" i="6"/>
  <c r="J39" i="6"/>
  <c r="D91" i="18"/>
  <c r="E91" i="18"/>
  <c r="F91" i="18" s="1"/>
  <c r="K91" i="18"/>
  <c r="K101" i="18"/>
  <c r="E101" i="18"/>
  <c r="F101" i="18" s="1"/>
  <c r="D101" i="18"/>
  <c r="A122" i="18"/>
  <c r="J116" i="18"/>
  <c r="C116" i="18"/>
  <c r="D110" i="18"/>
  <c r="E110" i="18"/>
  <c r="F110" i="18" s="1"/>
  <c r="K110" i="18"/>
  <c r="K106" i="18"/>
  <c r="D106" i="18"/>
  <c r="E106" i="18"/>
  <c r="F106" i="18" s="1"/>
  <c r="A123" i="18" l="1"/>
  <c r="J117" i="18"/>
  <c r="J113" i="18"/>
  <c r="A119" i="18"/>
  <c r="A109" i="18"/>
  <c r="J103" i="18"/>
  <c r="A114" i="18"/>
  <c r="J108" i="18"/>
  <c r="B124" i="18"/>
  <c r="I123" i="18"/>
  <c r="L123" i="18"/>
  <c r="C123" i="18"/>
  <c r="C122" i="18"/>
  <c r="A128" i="18"/>
  <c r="J122" i="18"/>
  <c r="K97" i="18"/>
  <c r="D97" i="18"/>
  <c r="E97" i="18"/>
  <c r="F97" i="18" s="1"/>
  <c r="E116" i="18"/>
  <c r="F116" i="18" s="1"/>
  <c r="D116" i="18"/>
  <c r="K116" i="18"/>
  <c r="I108" i="18"/>
  <c r="L108" i="18"/>
  <c r="B109" i="18"/>
  <c r="C108" i="18"/>
  <c r="B134" i="18"/>
  <c r="I128" i="18"/>
  <c r="B129" i="18"/>
  <c r="L128" i="18"/>
  <c r="I103" i="18"/>
  <c r="L103" i="18"/>
  <c r="C103" i="18"/>
  <c r="K117" i="18"/>
  <c r="D117" i="18"/>
  <c r="E117" i="18"/>
  <c r="F117" i="18" s="1"/>
  <c r="I113" i="18"/>
  <c r="B114" i="18"/>
  <c r="L113" i="18"/>
  <c r="C113" i="18"/>
  <c r="E107" i="18"/>
  <c r="F107" i="18" s="1"/>
  <c r="K107" i="18"/>
  <c r="D107" i="18"/>
  <c r="E102" i="18"/>
  <c r="F102" i="18" s="1"/>
  <c r="K102" i="18"/>
  <c r="D102" i="18"/>
  <c r="E112" i="18"/>
  <c r="F112" i="18" s="1"/>
  <c r="K112" i="18"/>
  <c r="D112" i="18"/>
  <c r="B41" i="6"/>
  <c r="J40" i="6"/>
  <c r="J130" i="18"/>
  <c r="A136" i="18"/>
  <c r="B119" i="18"/>
  <c r="I118" i="18"/>
  <c r="L118" i="18"/>
  <c r="C118" i="18"/>
  <c r="J109" i="18" l="1"/>
  <c r="A115" i="18"/>
  <c r="A125" i="18"/>
  <c r="J119" i="18"/>
  <c r="J114" i="18"/>
  <c r="A120" i="18"/>
  <c r="A129" i="18"/>
  <c r="J123" i="18"/>
  <c r="I109" i="18"/>
  <c r="L109" i="18"/>
  <c r="C109" i="18"/>
  <c r="K113" i="18"/>
  <c r="E113" i="18"/>
  <c r="F113" i="18" s="1"/>
  <c r="D113" i="18"/>
  <c r="D118" i="18"/>
  <c r="K118" i="18"/>
  <c r="E118" i="18"/>
  <c r="F118" i="18" s="1"/>
  <c r="E122" i="18"/>
  <c r="F122" i="18" s="1"/>
  <c r="D122" i="18"/>
  <c r="K122" i="18"/>
  <c r="B44" i="6"/>
  <c r="J41" i="6"/>
  <c r="A142" i="18"/>
  <c r="J136" i="18"/>
  <c r="K103" i="18"/>
  <c r="E103" i="18"/>
  <c r="F103" i="18" s="1"/>
  <c r="D103" i="18"/>
  <c r="A134" i="18"/>
  <c r="J128" i="18"/>
  <c r="C128" i="18"/>
  <c r="I114" i="18"/>
  <c r="B115" i="18"/>
  <c r="L114" i="18"/>
  <c r="C114" i="18"/>
  <c r="L129" i="18"/>
  <c r="B130" i="18"/>
  <c r="I129" i="18"/>
  <c r="E123" i="18"/>
  <c r="F123" i="18" s="1"/>
  <c r="K123" i="18"/>
  <c r="D123" i="18"/>
  <c r="B120" i="18"/>
  <c r="I119" i="18"/>
  <c r="L119" i="18"/>
  <c r="C119" i="18"/>
  <c r="B135" i="18"/>
  <c r="B140" i="18"/>
  <c r="L134" i="18"/>
  <c r="I134" i="18"/>
  <c r="D108" i="18"/>
  <c r="E108" i="18"/>
  <c r="F108" i="18" s="1"/>
  <c r="K108" i="18"/>
  <c r="L124" i="18"/>
  <c r="I124" i="18"/>
  <c r="B125" i="18"/>
  <c r="C124" i="18"/>
  <c r="A135" i="18" l="1"/>
  <c r="J129" i="18"/>
  <c r="C129" i="18"/>
  <c r="D129" i="18" s="1"/>
  <c r="A126" i="18"/>
  <c r="J120" i="18"/>
  <c r="A121" i="18"/>
  <c r="J115" i="18"/>
  <c r="J125" i="18"/>
  <c r="A131" i="18"/>
  <c r="I120" i="18"/>
  <c r="B121" i="18"/>
  <c r="L120" i="18"/>
  <c r="C120" i="18"/>
  <c r="K109" i="18"/>
  <c r="D109" i="18"/>
  <c r="E109" i="18"/>
  <c r="F109" i="18" s="1"/>
  <c r="D114" i="18"/>
  <c r="E114" i="18"/>
  <c r="F114" i="18" s="1"/>
  <c r="K114" i="18"/>
  <c r="K124" i="18"/>
  <c r="D124" i="18"/>
  <c r="E124" i="18"/>
  <c r="F124" i="18" s="1"/>
  <c r="L115" i="18"/>
  <c r="I115" i="18"/>
  <c r="C115" i="18"/>
  <c r="B126" i="18"/>
  <c r="I125" i="18"/>
  <c r="L125" i="18"/>
  <c r="C125" i="18"/>
  <c r="I140" i="18"/>
  <c r="B141" i="18"/>
  <c r="L140" i="18"/>
  <c r="B146" i="18"/>
  <c r="L135" i="18"/>
  <c r="B136" i="18"/>
  <c r="I135" i="18"/>
  <c r="C135" i="18"/>
  <c r="D119" i="18"/>
  <c r="K119" i="18"/>
  <c r="E119" i="18"/>
  <c r="F119" i="18" s="1"/>
  <c r="A148" i="18"/>
  <c r="J142" i="18"/>
  <c r="B45" i="6"/>
  <c r="J44" i="6"/>
  <c r="D128" i="18"/>
  <c r="K128" i="18"/>
  <c r="E128" i="18"/>
  <c r="F128" i="18" s="1"/>
  <c r="A140" i="18"/>
  <c r="C134" i="18"/>
  <c r="J134" i="18"/>
  <c r="B131" i="18"/>
  <c r="I130" i="18"/>
  <c r="L130" i="18"/>
  <c r="C130" i="18"/>
  <c r="E129" i="18" l="1"/>
  <c r="F129" i="18" s="1"/>
  <c r="A127" i="18"/>
  <c r="J121" i="18"/>
  <c r="A132" i="18"/>
  <c r="J126" i="18"/>
  <c r="K129" i="18"/>
  <c r="A137" i="18"/>
  <c r="J131" i="18"/>
  <c r="J135" i="18"/>
  <c r="A141" i="18"/>
  <c r="I121" i="18"/>
  <c r="L121" i="18"/>
  <c r="C121" i="18"/>
  <c r="D134" i="18"/>
  <c r="K134" i="18"/>
  <c r="E134" i="18"/>
  <c r="F134" i="18" s="1"/>
  <c r="K130" i="18"/>
  <c r="E130" i="18"/>
  <c r="F130" i="18" s="1"/>
  <c r="D130" i="18"/>
  <c r="B137" i="18"/>
  <c r="I136" i="18"/>
  <c r="L136" i="18"/>
  <c r="C136" i="18"/>
  <c r="D125" i="18"/>
  <c r="K125" i="18"/>
  <c r="E125" i="18"/>
  <c r="F125" i="18" s="1"/>
  <c r="J148" i="18"/>
  <c r="A154" i="18"/>
  <c r="A146" i="18"/>
  <c r="J140" i="18"/>
  <c r="C140" i="18"/>
  <c r="J45" i="6"/>
  <c r="B46" i="6"/>
  <c r="B142" i="18"/>
  <c r="L141" i="18"/>
  <c r="I141" i="18"/>
  <c r="K135" i="18"/>
  <c r="E135" i="18"/>
  <c r="F135" i="18" s="1"/>
  <c r="D135" i="18"/>
  <c r="B132" i="18"/>
  <c r="I131" i="18"/>
  <c r="L131" i="18"/>
  <c r="C131" i="18"/>
  <c r="I126" i="18"/>
  <c r="L126" i="18"/>
  <c r="B127" i="18"/>
  <c r="C126" i="18"/>
  <c r="D120" i="18"/>
  <c r="E120" i="18"/>
  <c r="F120" i="18" s="1"/>
  <c r="K120" i="18"/>
  <c r="L146" i="18"/>
  <c r="B147" i="18"/>
  <c r="I146" i="18"/>
  <c r="B152" i="18"/>
  <c r="E115" i="18"/>
  <c r="F115" i="18" s="1"/>
  <c r="K115" i="18"/>
  <c r="D115" i="18"/>
  <c r="A147" i="18" l="1"/>
  <c r="J141" i="18"/>
  <c r="A143" i="18"/>
  <c r="J137" i="18"/>
  <c r="C141" i="18"/>
  <c r="D141" i="18" s="1"/>
  <c r="J132" i="18"/>
  <c r="A138" i="18"/>
  <c r="J127" i="18"/>
  <c r="A133" i="18"/>
  <c r="K126" i="18"/>
  <c r="D126" i="18"/>
  <c r="E126" i="18"/>
  <c r="F126" i="18" s="1"/>
  <c r="K136" i="18"/>
  <c r="D136" i="18"/>
  <c r="E136" i="18"/>
  <c r="F136" i="18" s="1"/>
  <c r="B153" i="18"/>
  <c r="I152" i="18"/>
  <c r="L152" i="18"/>
  <c r="B158" i="18"/>
  <c r="C146" i="18"/>
  <c r="A152" i="18"/>
  <c r="J146" i="18"/>
  <c r="B133" i="18"/>
  <c r="L132" i="18"/>
  <c r="I132" i="18"/>
  <c r="C132" i="18"/>
  <c r="A160" i="18"/>
  <c r="J154" i="18"/>
  <c r="B148" i="18"/>
  <c r="I147" i="18"/>
  <c r="L147" i="18"/>
  <c r="C147" i="18"/>
  <c r="I127" i="18"/>
  <c r="L127" i="18"/>
  <c r="C127" i="18"/>
  <c r="L142" i="18"/>
  <c r="B143" i="18"/>
  <c r="I142" i="18"/>
  <c r="C142" i="18"/>
  <c r="B49" i="6"/>
  <c r="J46" i="6"/>
  <c r="D121" i="18"/>
  <c r="E121" i="18"/>
  <c r="F121" i="18" s="1"/>
  <c r="K121" i="18"/>
  <c r="B138" i="18"/>
  <c r="I137" i="18"/>
  <c r="L137" i="18"/>
  <c r="C137" i="18"/>
  <c r="K131" i="18"/>
  <c r="D131" i="18"/>
  <c r="E131" i="18"/>
  <c r="F131" i="18" s="1"/>
  <c r="D140" i="18"/>
  <c r="K140" i="18"/>
  <c r="E140" i="18"/>
  <c r="F140" i="18" s="1"/>
  <c r="J138" i="18" l="1"/>
  <c r="A144" i="18"/>
  <c r="E141" i="18"/>
  <c r="F141" i="18" s="1"/>
  <c r="K141" i="18"/>
  <c r="A149" i="18"/>
  <c r="J143" i="18"/>
  <c r="A139" i="18"/>
  <c r="J133" i="18"/>
  <c r="J147" i="18"/>
  <c r="A153" i="18"/>
  <c r="E147" i="18"/>
  <c r="F147" i="18" s="1"/>
  <c r="K147" i="18"/>
  <c r="D147" i="18"/>
  <c r="L153" i="18"/>
  <c r="B154" i="18"/>
  <c r="I153" i="18"/>
  <c r="C153" i="18"/>
  <c r="A158" i="18"/>
  <c r="C152" i="18"/>
  <c r="J152" i="18"/>
  <c r="D142" i="18"/>
  <c r="E142" i="18"/>
  <c r="F142" i="18" s="1"/>
  <c r="K142" i="18"/>
  <c r="E132" i="18"/>
  <c r="F132" i="18" s="1"/>
  <c r="K132" i="18"/>
  <c r="D132" i="18"/>
  <c r="B144" i="18"/>
  <c r="L143" i="18"/>
  <c r="I143" i="18"/>
  <c r="C143" i="18"/>
  <c r="B159" i="18"/>
  <c r="I158" i="18"/>
  <c r="B164" i="18"/>
  <c r="L158" i="18"/>
  <c r="K146" i="18"/>
  <c r="E146" i="18"/>
  <c r="F146" i="18" s="1"/>
  <c r="D146" i="18"/>
  <c r="A166" i="18"/>
  <c r="J160" i="18"/>
  <c r="K137" i="18"/>
  <c r="E137" i="18"/>
  <c r="F137" i="18" s="1"/>
  <c r="D137" i="18"/>
  <c r="B50" i="6"/>
  <c r="J49" i="6"/>
  <c r="B149" i="18"/>
  <c r="L148" i="18"/>
  <c r="I148" i="18"/>
  <c r="C148" i="18"/>
  <c r="I138" i="18"/>
  <c r="L138" i="18"/>
  <c r="B139" i="18"/>
  <c r="C138" i="18"/>
  <c r="E127" i="18"/>
  <c r="F127" i="18" s="1"/>
  <c r="K127" i="18"/>
  <c r="D127" i="18"/>
  <c r="I133" i="18"/>
  <c r="L133" i="18"/>
  <c r="C133" i="18"/>
  <c r="A145" i="18" l="1"/>
  <c r="J139" i="18"/>
  <c r="A159" i="18"/>
  <c r="J153" i="18"/>
  <c r="J144" i="18"/>
  <c r="A150" i="18"/>
  <c r="J149" i="18"/>
  <c r="A155" i="18"/>
  <c r="E153" i="18"/>
  <c r="F153" i="18" s="1"/>
  <c r="K153" i="18"/>
  <c r="D153" i="18"/>
  <c r="L144" i="18"/>
  <c r="B145" i="18"/>
  <c r="I144" i="18"/>
  <c r="C144" i="18"/>
  <c r="I139" i="18"/>
  <c r="L139" i="18"/>
  <c r="C139" i="18"/>
  <c r="K133" i="18"/>
  <c r="E133" i="18"/>
  <c r="F133" i="18" s="1"/>
  <c r="D133" i="18"/>
  <c r="I149" i="18"/>
  <c r="L149" i="18"/>
  <c r="B150" i="18"/>
  <c r="C149" i="18"/>
  <c r="L164" i="18"/>
  <c r="B165" i="18"/>
  <c r="I164" i="18"/>
  <c r="B170" i="18"/>
  <c r="E148" i="18"/>
  <c r="F148" i="18" s="1"/>
  <c r="K148" i="18"/>
  <c r="D148" i="18"/>
  <c r="J166" i="18"/>
  <c r="A172" i="18"/>
  <c r="B155" i="18"/>
  <c r="L154" i="18"/>
  <c r="I154" i="18"/>
  <c r="C154" i="18"/>
  <c r="K138" i="18"/>
  <c r="E138" i="18"/>
  <c r="F138" i="18" s="1"/>
  <c r="D138" i="18"/>
  <c r="K152" i="18"/>
  <c r="E152" i="18"/>
  <c r="F152" i="18" s="1"/>
  <c r="D152" i="18"/>
  <c r="B51" i="6"/>
  <c r="J50" i="6"/>
  <c r="B160" i="18"/>
  <c r="I159" i="18"/>
  <c r="L159" i="18"/>
  <c r="C159" i="18"/>
  <c r="A164" i="18"/>
  <c r="C158" i="18"/>
  <c r="J158" i="18"/>
  <c r="D143" i="18"/>
  <c r="K143" i="18"/>
  <c r="E143" i="18"/>
  <c r="F143" i="18" s="1"/>
  <c r="J150" i="18" l="1"/>
  <c r="A156" i="18"/>
  <c r="J155" i="18"/>
  <c r="A161" i="18"/>
  <c r="J159" i="18"/>
  <c r="A165" i="18"/>
  <c r="J145" i="18"/>
  <c r="A151" i="18"/>
  <c r="K149" i="18"/>
  <c r="E149" i="18"/>
  <c r="F149" i="18" s="1"/>
  <c r="D149" i="18"/>
  <c r="E139" i="18"/>
  <c r="F139" i="18" s="1"/>
  <c r="D139" i="18"/>
  <c r="K139" i="18"/>
  <c r="I150" i="18"/>
  <c r="B151" i="18"/>
  <c r="L150" i="18"/>
  <c r="C150" i="18"/>
  <c r="A170" i="18"/>
  <c r="J164" i="18"/>
  <c r="C164" i="18"/>
  <c r="E159" i="18"/>
  <c r="F159" i="18" s="1"/>
  <c r="D159" i="18"/>
  <c r="K159" i="18"/>
  <c r="B171" i="18"/>
  <c r="L170" i="18"/>
  <c r="B176" i="18"/>
  <c r="I170" i="18"/>
  <c r="B54" i="6"/>
  <c r="J51" i="6"/>
  <c r="D158" i="18"/>
  <c r="K158" i="18"/>
  <c r="E158" i="18"/>
  <c r="F158" i="18" s="1"/>
  <c r="K154" i="18"/>
  <c r="D154" i="18"/>
  <c r="E154" i="18"/>
  <c r="F154" i="18" s="1"/>
  <c r="K144" i="18"/>
  <c r="D144" i="18"/>
  <c r="E144" i="18"/>
  <c r="F144" i="18" s="1"/>
  <c r="L145" i="18"/>
  <c r="I145" i="18"/>
  <c r="C145" i="18"/>
  <c r="B156" i="18"/>
  <c r="L155" i="18"/>
  <c r="I155" i="18"/>
  <c r="C155" i="18"/>
  <c r="I160" i="18"/>
  <c r="B161" i="18"/>
  <c r="L160" i="18"/>
  <c r="C160" i="18"/>
  <c r="A178" i="18"/>
  <c r="J172" i="18"/>
  <c r="L165" i="18"/>
  <c r="B166" i="18"/>
  <c r="I165" i="18"/>
  <c r="C165" i="18"/>
  <c r="J151" i="18" l="1"/>
  <c r="A157" i="18"/>
  <c r="A171" i="18"/>
  <c r="J165" i="18"/>
  <c r="J161" i="18"/>
  <c r="A167" i="18"/>
  <c r="J156" i="18"/>
  <c r="A162" i="18"/>
  <c r="B167" i="18"/>
  <c r="I166" i="18"/>
  <c r="L166" i="18"/>
  <c r="C166" i="18"/>
  <c r="B172" i="18"/>
  <c r="I171" i="18"/>
  <c r="L171" i="18"/>
  <c r="C171" i="18"/>
  <c r="K155" i="18"/>
  <c r="E155" i="18"/>
  <c r="F155" i="18" s="1"/>
  <c r="D155" i="18"/>
  <c r="D150" i="18"/>
  <c r="E150" i="18"/>
  <c r="F150" i="18" s="1"/>
  <c r="K150" i="18"/>
  <c r="E145" i="18"/>
  <c r="F145" i="18" s="1"/>
  <c r="D145" i="18"/>
  <c r="K145" i="18"/>
  <c r="B55" i="6"/>
  <c r="J54" i="6"/>
  <c r="L151" i="18"/>
  <c r="I151" i="18"/>
  <c r="C151" i="18"/>
  <c r="J178" i="18"/>
  <c r="A184" i="18"/>
  <c r="L156" i="18"/>
  <c r="B157" i="18"/>
  <c r="I156" i="18"/>
  <c r="C156" i="18"/>
  <c r="K160" i="18"/>
  <c r="E160" i="18"/>
  <c r="F160" i="18" s="1"/>
  <c r="D160" i="18"/>
  <c r="D164" i="18"/>
  <c r="K164" i="18"/>
  <c r="E164" i="18"/>
  <c r="F164" i="18" s="1"/>
  <c r="K165" i="18"/>
  <c r="E165" i="18"/>
  <c r="F165" i="18" s="1"/>
  <c r="D165" i="18"/>
  <c r="B162" i="18"/>
  <c r="L161" i="18"/>
  <c r="I161" i="18"/>
  <c r="C161" i="18"/>
  <c r="B182" i="18"/>
  <c r="I176" i="18"/>
  <c r="B177" i="18"/>
  <c r="L176" i="18"/>
  <c r="J170" i="18"/>
  <c r="C170" i="18"/>
  <c r="A176" i="18"/>
  <c r="A173" i="18" l="1"/>
  <c r="J167" i="18"/>
  <c r="J171" i="18"/>
  <c r="A177" i="18"/>
  <c r="J157" i="18"/>
  <c r="A163" i="18"/>
  <c r="A168" i="18"/>
  <c r="J162" i="18"/>
  <c r="B178" i="18"/>
  <c r="L177" i="18"/>
  <c r="I177" i="18"/>
  <c r="C177" i="18"/>
  <c r="I157" i="18"/>
  <c r="L157" i="18"/>
  <c r="C157" i="18"/>
  <c r="K166" i="18"/>
  <c r="E166" i="18"/>
  <c r="F166" i="18" s="1"/>
  <c r="D166" i="18"/>
  <c r="K156" i="18"/>
  <c r="D156" i="18"/>
  <c r="E156" i="18"/>
  <c r="F156" i="18" s="1"/>
  <c r="B168" i="18"/>
  <c r="I167" i="18"/>
  <c r="L167" i="18"/>
  <c r="C167" i="18"/>
  <c r="B163" i="18"/>
  <c r="L162" i="18"/>
  <c r="I162" i="18"/>
  <c r="C162" i="18"/>
  <c r="D151" i="18"/>
  <c r="E151" i="18"/>
  <c r="F151" i="18" s="1"/>
  <c r="K151" i="18"/>
  <c r="E171" i="18"/>
  <c r="F171" i="18" s="1"/>
  <c r="K171" i="18"/>
  <c r="D171" i="18"/>
  <c r="I182" i="18"/>
  <c r="L182" i="18"/>
  <c r="B183" i="18"/>
  <c r="B188" i="18"/>
  <c r="K161" i="18"/>
  <c r="D161" i="18"/>
  <c r="E161" i="18"/>
  <c r="F161" i="18" s="1"/>
  <c r="B56" i="6"/>
  <c r="J55" i="6"/>
  <c r="L172" i="18"/>
  <c r="B173" i="18"/>
  <c r="I172" i="18"/>
  <c r="C172" i="18"/>
  <c r="J176" i="18"/>
  <c r="A182" i="18"/>
  <c r="C176" i="18"/>
  <c r="E170" i="18"/>
  <c r="F170" i="18" s="1"/>
  <c r="K170" i="18"/>
  <c r="D170" i="18"/>
  <c r="A190" i="18"/>
  <c r="J184" i="18"/>
  <c r="J168" i="18" l="1"/>
  <c r="A174" i="18"/>
  <c r="A169" i="18"/>
  <c r="J163" i="18"/>
  <c r="J177" i="18"/>
  <c r="A183" i="18"/>
  <c r="J173" i="18"/>
  <c r="A179" i="18"/>
  <c r="B189" i="18"/>
  <c r="L188" i="18"/>
  <c r="I188" i="18"/>
  <c r="B194" i="18"/>
  <c r="E157" i="18"/>
  <c r="F157" i="18" s="1"/>
  <c r="K157" i="18"/>
  <c r="D157" i="18"/>
  <c r="B59" i="6"/>
  <c r="J56" i="6"/>
  <c r="J190" i="18"/>
  <c r="A196" i="18"/>
  <c r="D162" i="18"/>
  <c r="K162" i="18"/>
  <c r="E162" i="18"/>
  <c r="F162" i="18" s="1"/>
  <c r="K177" i="18"/>
  <c r="E177" i="18"/>
  <c r="F177" i="18" s="1"/>
  <c r="D177" i="18"/>
  <c r="A188" i="18"/>
  <c r="J182" i="18"/>
  <c r="C182" i="18"/>
  <c r="B174" i="18"/>
  <c r="I173" i="18"/>
  <c r="L173" i="18"/>
  <c r="C173" i="18"/>
  <c r="B184" i="18"/>
  <c r="L183" i="18"/>
  <c r="I183" i="18"/>
  <c r="C183" i="18"/>
  <c r="E176" i="18"/>
  <c r="F176" i="18" s="1"/>
  <c r="K176" i="18"/>
  <c r="D176" i="18"/>
  <c r="K167" i="18"/>
  <c r="E167" i="18"/>
  <c r="F167" i="18" s="1"/>
  <c r="D167" i="18"/>
  <c r="L163" i="18"/>
  <c r="I163" i="18"/>
  <c r="C163" i="18"/>
  <c r="K172" i="18"/>
  <c r="D172" i="18"/>
  <c r="E172" i="18"/>
  <c r="F172" i="18" s="1"/>
  <c r="B169" i="18"/>
  <c r="I168" i="18"/>
  <c r="L168" i="18"/>
  <c r="C168" i="18"/>
  <c r="I178" i="18"/>
  <c r="L178" i="18"/>
  <c r="B179" i="18"/>
  <c r="C178" i="18"/>
  <c r="A189" i="18" l="1"/>
  <c r="J183" i="18"/>
  <c r="J179" i="18"/>
  <c r="A185" i="18"/>
  <c r="A175" i="18"/>
  <c r="J169" i="18"/>
  <c r="J174" i="18"/>
  <c r="A180" i="18"/>
  <c r="D163" i="18"/>
  <c r="E163" i="18"/>
  <c r="F163" i="18" s="1"/>
  <c r="K163" i="18"/>
  <c r="B185" i="18"/>
  <c r="L184" i="18"/>
  <c r="I184" i="18"/>
  <c r="C184" i="18"/>
  <c r="E173" i="18"/>
  <c r="F173" i="18" s="1"/>
  <c r="K173" i="18"/>
  <c r="D173" i="18"/>
  <c r="A202" i="18"/>
  <c r="J196" i="18"/>
  <c r="K178" i="18"/>
  <c r="E178" i="18"/>
  <c r="F178" i="18" s="1"/>
  <c r="D178" i="18"/>
  <c r="B190" i="18"/>
  <c r="L189" i="18"/>
  <c r="I189" i="18"/>
  <c r="C189" i="18"/>
  <c r="D182" i="18"/>
  <c r="E182" i="18"/>
  <c r="F182" i="18" s="1"/>
  <c r="K182" i="18"/>
  <c r="I194" i="18"/>
  <c r="B200" i="18"/>
  <c r="L194" i="18"/>
  <c r="B195" i="18"/>
  <c r="I169" i="18"/>
  <c r="L169" i="18"/>
  <c r="C169" i="18"/>
  <c r="B180" i="18"/>
  <c r="I179" i="18"/>
  <c r="L179" i="18"/>
  <c r="C179" i="18"/>
  <c r="L174" i="18"/>
  <c r="I174" i="18"/>
  <c r="B175" i="18"/>
  <c r="C174" i="18"/>
  <c r="K183" i="18"/>
  <c r="D183" i="18"/>
  <c r="E183" i="18"/>
  <c r="F183" i="18" s="1"/>
  <c r="J59" i="6"/>
  <c r="B60" i="6"/>
  <c r="E168" i="18"/>
  <c r="F168" i="18" s="1"/>
  <c r="K168" i="18"/>
  <c r="D168" i="18"/>
  <c r="C188" i="18"/>
  <c r="A194" i="18"/>
  <c r="J188" i="18"/>
  <c r="A186" i="18" l="1"/>
  <c r="J180" i="18"/>
  <c r="J175" i="18"/>
  <c r="A181" i="18"/>
  <c r="A191" i="18"/>
  <c r="J185" i="18"/>
  <c r="A195" i="18"/>
  <c r="J189" i="18"/>
  <c r="K174" i="18"/>
  <c r="D174" i="18"/>
  <c r="E174" i="18"/>
  <c r="F174" i="18" s="1"/>
  <c r="E188" i="18"/>
  <c r="F188" i="18" s="1"/>
  <c r="K188" i="18"/>
  <c r="D188" i="18"/>
  <c r="K189" i="18"/>
  <c r="D189" i="18"/>
  <c r="E189" i="18"/>
  <c r="F189" i="18" s="1"/>
  <c r="D184" i="18"/>
  <c r="E184" i="18"/>
  <c r="F184" i="18" s="1"/>
  <c r="K184" i="18"/>
  <c r="I175" i="18"/>
  <c r="L175" i="18"/>
  <c r="C175" i="18"/>
  <c r="L195" i="18"/>
  <c r="B196" i="18"/>
  <c r="I195" i="18"/>
  <c r="K179" i="18"/>
  <c r="E179" i="18"/>
  <c r="F179" i="18" s="1"/>
  <c r="D179" i="18"/>
  <c r="B61" i="6"/>
  <c r="J60" i="6"/>
  <c r="I200" i="18"/>
  <c r="L200" i="18"/>
  <c r="B201" i="18"/>
  <c r="B206" i="18"/>
  <c r="A208" i="18"/>
  <c r="J202" i="18"/>
  <c r="I185" i="18"/>
  <c r="L185" i="18"/>
  <c r="B186" i="18"/>
  <c r="C185" i="18"/>
  <c r="B181" i="18"/>
  <c r="I180" i="18"/>
  <c r="L180" i="18"/>
  <c r="C180" i="18"/>
  <c r="J194" i="18"/>
  <c r="A200" i="18"/>
  <c r="C194" i="18"/>
  <c r="E169" i="18"/>
  <c r="F169" i="18" s="1"/>
  <c r="D169" i="18"/>
  <c r="K169" i="18"/>
  <c r="B191" i="18"/>
  <c r="I190" i="18"/>
  <c r="L190" i="18"/>
  <c r="C190" i="18"/>
  <c r="A197" i="18" l="1"/>
  <c r="J191" i="18"/>
  <c r="A187" i="18"/>
  <c r="J181" i="18"/>
  <c r="J195" i="18"/>
  <c r="A201" i="18"/>
  <c r="C195" i="18"/>
  <c r="D195" i="18" s="1"/>
  <c r="A192" i="18"/>
  <c r="J186" i="18"/>
  <c r="D180" i="18"/>
  <c r="K180" i="18"/>
  <c r="E180" i="18"/>
  <c r="F180" i="18" s="1"/>
  <c r="B64" i="6"/>
  <c r="J61" i="6"/>
  <c r="A214" i="18"/>
  <c r="J208" i="18"/>
  <c r="D190" i="18"/>
  <c r="K190" i="18"/>
  <c r="E190" i="18"/>
  <c r="F190" i="18" s="1"/>
  <c r="I181" i="18"/>
  <c r="L181" i="18"/>
  <c r="C181" i="18"/>
  <c r="E185" i="18"/>
  <c r="F185" i="18" s="1"/>
  <c r="D185" i="18"/>
  <c r="K185" i="18"/>
  <c r="B202" i="18"/>
  <c r="I201" i="18"/>
  <c r="L201" i="18"/>
  <c r="D175" i="18"/>
  <c r="K175" i="18"/>
  <c r="E175" i="18"/>
  <c r="F175" i="18" s="1"/>
  <c r="K194" i="18"/>
  <c r="E194" i="18"/>
  <c r="F194" i="18" s="1"/>
  <c r="D194" i="18"/>
  <c r="B187" i="18"/>
  <c r="L186" i="18"/>
  <c r="I186" i="18"/>
  <c r="C186" i="18"/>
  <c r="B207" i="18"/>
  <c r="B212" i="18"/>
  <c r="I206" i="18"/>
  <c r="L206" i="18"/>
  <c r="I191" i="18"/>
  <c r="B192" i="18"/>
  <c r="L191" i="18"/>
  <c r="C191" i="18"/>
  <c r="C200" i="18"/>
  <c r="J200" i="18"/>
  <c r="A206" i="18"/>
  <c r="B197" i="18"/>
  <c r="I196" i="18"/>
  <c r="L196" i="18"/>
  <c r="C196" i="18"/>
  <c r="K195" i="18" l="1"/>
  <c r="A193" i="18"/>
  <c r="J187" i="18"/>
  <c r="J192" i="18"/>
  <c r="A198" i="18"/>
  <c r="A207" i="18"/>
  <c r="J201" i="18"/>
  <c r="C201" i="18"/>
  <c r="K201" i="18" s="1"/>
  <c r="E195" i="18"/>
  <c r="F195" i="18" s="1"/>
  <c r="A203" i="18"/>
  <c r="J197" i="18"/>
  <c r="E200" i="18"/>
  <c r="F200" i="18" s="1"/>
  <c r="D200" i="18"/>
  <c r="K200" i="18"/>
  <c r="K191" i="18"/>
  <c r="D191" i="18"/>
  <c r="E191" i="18"/>
  <c r="F191" i="18" s="1"/>
  <c r="E186" i="18"/>
  <c r="F186" i="18" s="1"/>
  <c r="K186" i="18"/>
  <c r="D186" i="18"/>
  <c r="A220" i="18"/>
  <c r="J214" i="18"/>
  <c r="D196" i="18"/>
  <c r="K196" i="18"/>
  <c r="E196" i="18"/>
  <c r="F196" i="18" s="1"/>
  <c r="I192" i="18"/>
  <c r="L192" i="18"/>
  <c r="B193" i="18"/>
  <c r="C192" i="18"/>
  <c r="L187" i="18"/>
  <c r="I187" i="18"/>
  <c r="C187" i="18"/>
  <c r="K181" i="18"/>
  <c r="D181" i="18"/>
  <c r="E181" i="18"/>
  <c r="F181" i="18" s="1"/>
  <c r="J64" i="6"/>
  <c r="B65" i="6"/>
  <c r="B198" i="18"/>
  <c r="I197" i="18"/>
  <c r="L197" i="18"/>
  <c r="C197" i="18"/>
  <c r="B213" i="18"/>
  <c r="L212" i="18"/>
  <c r="B218" i="18"/>
  <c r="I212" i="18"/>
  <c r="I202" i="18"/>
  <c r="L202" i="18"/>
  <c r="B203" i="18"/>
  <c r="C202" i="18"/>
  <c r="J206" i="18"/>
  <c r="A212" i="18"/>
  <c r="C206" i="18"/>
  <c r="L207" i="18"/>
  <c r="B208" i="18"/>
  <c r="I207" i="18"/>
  <c r="J198" i="18" l="1"/>
  <c r="A204" i="18"/>
  <c r="J203" i="18"/>
  <c r="A209" i="18"/>
  <c r="A199" i="18"/>
  <c r="J193" i="18"/>
  <c r="J207" i="18"/>
  <c r="A213" i="18"/>
  <c r="C213" i="18" s="1"/>
  <c r="D201" i="18"/>
  <c r="C207" i="18"/>
  <c r="E201" i="18"/>
  <c r="F201" i="18" s="1"/>
  <c r="B66" i="6"/>
  <c r="J65" i="6"/>
  <c r="A226" i="18"/>
  <c r="J220" i="18"/>
  <c r="E202" i="18"/>
  <c r="F202" i="18" s="1"/>
  <c r="K202" i="18"/>
  <c r="D202" i="18"/>
  <c r="I198" i="18"/>
  <c r="B199" i="18"/>
  <c r="L198" i="18"/>
  <c r="C198" i="18"/>
  <c r="L193" i="18"/>
  <c r="I193" i="18"/>
  <c r="C193" i="18"/>
  <c r="K206" i="18"/>
  <c r="E206" i="18"/>
  <c r="F206" i="18" s="1"/>
  <c r="D206" i="18"/>
  <c r="B219" i="18"/>
  <c r="I218" i="18"/>
  <c r="B224" i="18"/>
  <c r="L218" i="18"/>
  <c r="L213" i="18"/>
  <c r="B214" i="18"/>
  <c r="I213" i="18"/>
  <c r="L208" i="18"/>
  <c r="I208" i="18"/>
  <c r="B209" i="18"/>
  <c r="C208" i="18"/>
  <c r="K207" i="18"/>
  <c r="E207" i="18"/>
  <c r="F207" i="18" s="1"/>
  <c r="D207" i="18"/>
  <c r="A218" i="18"/>
  <c r="J212" i="18"/>
  <c r="C212" i="18"/>
  <c r="E187" i="18"/>
  <c r="F187" i="18" s="1"/>
  <c r="D187" i="18"/>
  <c r="K187" i="18"/>
  <c r="K197" i="18"/>
  <c r="E197" i="18"/>
  <c r="F197" i="18" s="1"/>
  <c r="D197" i="18"/>
  <c r="B204" i="18"/>
  <c r="I203" i="18"/>
  <c r="L203" i="18"/>
  <c r="C203" i="18"/>
  <c r="E192" i="18"/>
  <c r="F192" i="18" s="1"/>
  <c r="K192" i="18"/>
  <c r="D192" i="18"/>
  <c r="A205" i="18" l="1"/>
  <c r="J199" i="18"/>
  <c r="J209" i="18"/>
  <c r="A215" i="18"/>
  <c r="J213" i="18"/>
  <c r="A219" i="18"/>
  <c r="J204" i="18"/>
  <c r="A210" i="18"/>
  <c r="L214" i="18"/>
  <c r="B215" i="18"/>
  <c r="I214" i="18"/>
  <c r="C214" i="18"/>
  <c r="E193" i="18"/>
  <c r="F193" i="18" s="1"/>
  <c r="D193" i="18"/>
  <c r="K193" i="18"/>
  <c r="E203" i="18"/>
  <c r="F203" i="18" s="1"/>
  <c r="K203" i="18"/>
  <c r="D203" i="18"/>
  <c r="B220" i="18"/>
  <c r="L219" i="18"/>
  <c r="I219" i="18"/>
  <c r="I199" i="18"/>
  <c r="L199" i="18"/>
  <c r="C199" i="18"/>
  <c r="A224" i="18"/>
  <c r="C218" i="18"/>
  <c r="J218" i="18"/>
  <c r="K208" i="18"/>
  <c r="E208" i="18"/>
  <c r="F208" i="18" s="1"/>
  <c r="D208" i="18"/>
  <c r="I209" i="18"/>
  <c r="L209" i="18"/>
  <c r="B210" i="18"/>
  <c r="C209" i="18"/>
  <c r="L224" i="18"/>
  <c r="I224" i="18"/>
  <c r="B230" i="18"/>
  <c r="B225" i="18"/>
  <c r="B205" i="18"/>
  <c r="I204" i="18"/>
  <c r="L204" i="18"/>
  <c r="C204" i="18"/>
  <c r="K198" i="18"/>
  <c r="E198" i="18"/>
  <c r="F198" i="18" s="1"/>
  <c r="D198" i="18"/>
  <c r="J226" i="18"/>
  <c r="A232" i="18"/>
  <c r="E212" i="18"/>
  <c r="F212" i="18" s="1"/>
  <c r="K212" i="18"/>
  <c r="D212" i="18"/>
  <c r="K213" i="18"/>
  <c r="D213" i="18"/>
  <c r="E213" i="18"/>
  <c r="F213" i="18" s="1"/>
  <c r="B69" i="6"/>
  <c r="J66" i="6"/>
  <c r="A225" i="18" l="1"/>
  <c r="J219" i="18"/>
  <c r="J215" i="18"/>
  <c r="A221" i="18"/>
  <c r="J210" i="18"/>
  <c r="A216" i="18"/>
  <c r="C219" i="18"/>
  <c r="K219" i="18" s="1"/>
  <c r="J205" i="18"/>
  <c r="A211" i="18"/>
  <c r="E214" i="18"/>
  <c r="F214" i="18" s="1"/>
  <c r="D214" i="18"/>
  <c r="K214" i="18"/>
  <c r="L205" i="18"/>
  <c r="I205" i="18"/>
  <c r="C205" i="18"/>
  <c r="L215" i="18"/>
  <c r="I215" i="18"/>
  <c r="B216" i="18"/>
  <c r="C215" i="18"/>
  <c r="B226" i="18"/>
  <c r="I225" i="18"/>
  <c r="L225" i="18"/>
  <c r="C225" i="18"/>
  <c r="B211" i="18"/>
  <c r="L210" i="18"/>
  <c r="I210" i="18"/>
  <c r="C210" i="18"/>
  <c r="J224" i="18"/>
  <c r="A230" i="18"/>
  <c r="C224" i="18"/>
  <c r="E199" i="18"/>
  <c r="F199" i="18" s="1"/>
  <c r="K199" i="18"/>
  <c r="D199" i="18"/>
  <c r="B70" i="6"/>
  <c r="J69" i="6"/>
  <c r="B231" i="18"/>
  <c r="L230" i="18"/>
  <c r="B236" i="18"/>
  <c r="I230" i="18"/>
  <c r="A238" i="18"/>
  <c r="J232" i="18"/>
  <c r="K204" i="18"/>
  <c r="D204" i="18"/>
  <c r="E204" i="18"/>
  <c r="F204" i="18" s="1"/>
  <c r="E209" i="18"/>
  <c r="F209" i="18" s="1"/>
  <c r="K209" i="18"/>
  <c r="D209" i="18"/>
  <c r="K218" i="18"/>
  <c r="D218" i="18"/>
  <c r="E218" i="18"/>
  <c r="F218" i="18" s="1"/>
  <c r="L220" i="18"/>
  <c r="I220" i="18"/>
  <c r="B221" i="18"/>
  <c r="C220" i="18"/>
  <c r="J216" i="18" l="1"/>
  <c r="A222" i="18"/>
  <c r="D219" i="18"/>
  <c r="E219" i="18"/>
  <c r="F219" i="18" s="1"/>
  <c r="A227" i="18"/>
  <c r="J221" i="18"/>
  <c r="J211" i="18"/>
  <c r="A217" i="18"/>
  <c r="A231" i="18"/>
  <c r="J225" i="18"/>
  <c r="D224" i="18"/>
  <c r="K224" i="18"/>
  <c r="E224" i="18"/>
  <c r="F224" i="18" s="1"/>
  <c r="B71" i="6"/>
  <c r="J70" i="6"/>
  <c r="L236" i="18"/>
  <c r="B237" i="18"/>
  <c r="B242" i="18"/>
  <c r="I236" i="18"/>
  <c r="K205" i="18"/>
  <c r="E205" i="18"/>
  <c r="F205" i="18" s="1"/>
  <c r="D205" i="18"/>
  <c r="A244" i="18"/>
  <c r="J238" i="18"/>
  <c r="K215" i="18"/>
  <c r="D215" i="18"/>
  <c r="E215" i="18"/>
  <c r="F215" i="18" s="1"/>
  <c r="I211" i="18"/>
  <c r="L211" i="18"/>
  <c r="C211" i="18"/>
  <c r="D225" i="18"/>
  <c r="K225" i="18"/>
  <c r="E225" i="18"/>
  <c r="F225" i="18" s="1"/>
  <c r="A236" i="18"/>
  <c r="C230" i="18"/>
  <c r="J230" i="18"/>
  <c r="L226" i="18"/>
  <c r="I226" i="18"/>
  <c r="B227" i="18"/>
  <c r="C226" i="18"/>
  <c r="D220" i="18"/>
  <c r="E220" i="18"/>
  <c r="F220" i="18" s="1"/>
  <c r="K220" i="18"/>
  <c r="E210" i="18"/>
  <c r="F210" i="18" s="1"/>
  <c r="D210" i="18"/>
  <c r="K210" i="18"/>
  <c r="B222" i="18"/>
  <c r="L221" i="18"/>
  <c r="I221" i="18"/>
  <c r="C221" i="18"/>
  <c r="B232" i="18"/>
  <c r="I231" i="18"/>
  <c r="L231" i="18"/>
  <c r="C231" i="18"/>
  <c r="I216" i="18"/>
  <c r="L216" i="18"/>
  <c r="B217" i="18"/>
  <c r="C216" i="18"/>
  <c r="A223" i="18" l="1"/>
  <c r="J217" i="18"/>
  <c r="J227" i="18"/>
  <c r="A233" i="18"/>
  <c r="A228" i="18"/>
  <c r="J222" i="18"/>
  <c r="A237" i="18"/>
  <c r="J231" i="18"/>
  <c r="E221" i="18"/>
  <c r="F221" i="18" s="1"/>
  <c r="D221" i="18"/>
  <c r="K221" i="18"/>
  <c r="D211" i="18"/>
  <c r="K211" i="18"/>
  <c r="E211" i="18"/>
  <c r="F211" i="18" s="1"/>
  <c r="L232" i="18"/>
  <c r="B233" i="18"/>
  <c r="I232" i="18"/>
  <c r="C232" i="18"/>
  <c r="B243" i="18"/>
  <c r="I242" i="18"/>
  <c r="B248" i="18"/>
  <c r="L242" i="18"/>
  <c r="E230" i="18"/>
  <c r="F230" i="18" s="1"/>
  <c r="D230" i="18"/>
  <c r="K230" i="18"/>
  <c r="L222" i="18"/>
  <c r="I222" i="18"/>
  <c r="B223" i="18"/>
  <c r="C222" i="18"/>
  <c r="I227" i="18"/>
  <c r="L227" i="18"/>
  <c r="B228" i="18"/>
  <c r="C227" i="18"/>
  <c r="J236" i="18"/>
  <c r="A242" i="18"/>
  <c r="C236" i="18"/>
  <c r="J71" i="6"/>
  <c r="B74" i="6"/>
  <c r="A250" i="18"/>
  <c r="J244" i="18"/>
  <c r="D216" i="18"/>
  <c r="K216" i="18"/>
  <c r="E216" i="18"/>
  <c r="F216" i="18" s="1"/>
  <c r="B238" i="18"/>
  <c r="I237" i="18"/>
  <c r="L237" i="18"/>
  <c r="C237" i="18"/>
  <c r="L217" i="18"/>
  <c r="I217" i="18"/>
  <c r="C217" i="18"/>
  <c r="K226" i="18"/>
  <c r="E226" i="18"/>
  <c r="F226" i="18" s="1"/>
  <c r="D226" i="18"/>
  <c r="D231" i="18"/>
  <c r="E231" i="18"/>
  <c r="F231" i="18" s="1"/>
  <c r="K231" i="18"/>
  <c r="J237" i="18" l="1"/>
  <c r="A243" i="18"/>
  <c r="A234" i="18"/>
  <c r="J228" i="18"/>
  <c r="A239" i="18"/>
  <c r="J233" i="18"/>
  <c r="J223" i="18"/>
  <c r="A229" i="18"/>
  <c r="L228" i="18"/>
  <c r="B229" i="18"/>
  <c r="I228" i="18"/>
  <c r="C228" i="18"/>
  <c r="B75" i="6"/>
  <c r="J74" i="6"/>
  <c r="B249" i="18"/>
  <c r="I248" i="18"/>
  <c r="L248" i="18"/>
  <c r="B254" i="18"/>
  <c r="L223" i="18"/>
  <c r="I223" i="18"/>
  <c r="C223" i="18"/>
  <c r="L243" i="18"/>
  <c r="B244" i="18"/>
  <c r="I243" i="18"/>
  <c r="C243" i="18"/>
  <c r="K232" i="18"/>
  <c r="D232" i="18"/>
  <c r="E232" i="18"/>
  <c r="F232" i="18" s="1"/>
  <c r="B234" i="18"/>
  <c r="I233" i="18"/>
  <c r="L233" i="18"/>
  <c r="C233" i="18"/>
  <c r="E237" i="18"/>
  <c r="F237" i="18" s="1"/>
  <c r="K237" i="18"/>
  <c r="D237" i="18"/>
  <c r="K222" i="18"/>
  <c r="D222" i="18"/>
  <c r="E222" i="18"/>
  <c r="F222" i="18" s="1"/>
  <c r="D236" i="18"/>
  <c r="E236" i="18"/>
  <c r="F236" i="18" s="1"/>
  <c r="K236" i="18"/>
  <c r="L238" i="18"/>
  <c r="B239" i="18"/>
  <c r="I238" i="18"/>
  <c r="C238" i="18"/>
  <c r="A256" i="18"/>
  <c r="J250" i="18"/>
  <c r="J242" i="18"/>
  <c r="C242" i="18"/>
  <c r="A248" i="18"/>
  <c r="E217" i="18"/>
  <c r="F217" i="18" s="1"/>
  <c r="K217" i="18"/>
  <c r="D217" i="18"/>
  <c r="E227" i="18"/>
  <c r="F227" i="18" s="1"/>
  <c r="D227" i="18"/>
  <c r="K227" i="18"/>
  <c r="J239" i="18" l="1"/>
  <c r="A245" i="18"/>
  <c r="A240" i="18"/>
  <c r="J234" i="18"/>
  <c r="A249" i="18"/>
  <c r="J243" i="18"/>
  <c r="J229" i="18"/>
  <c r="A235" i="18"/>
  <c r="L234" i="18"/>
  <c r="I234" i="18"/>
  <c r="B235" i="18"/>
  <c r="C234" i="18"/>
  <c r="L244" i="18"/>
  <c r="B245" i="18"/>
  <c r="I244" i="18"/>
  <c r="C244" i="18"/>
  <c r="K238" i="18"/>
  <c r="D238" i="18"/>
  <c r="E238" i="18"/>
  <c r="F238" i="18" s="1"/>
  <c r="D242" i="18"/>
  <c r="K242" i="18"/>
  <c r="E242" i="18"/>
  <c r="F242" i="18" s="1"/>
  <c r="I249" i="18"/>
  <c r="B250" i="18"/>
  <c r="L249" i="18"/>
  <c r="C249" i="18"/>
  <c r="A262" i="18"/>
  <c r="J256" i="18"/>
  <c r="K223" i="18"/>
  <c r="E223" i="18"/>
  <c r="F223" i="18" s="1"/>
  <c r="D223" i="18"/>
  <c r="B76" i="6"/>
  <c r="J76" i="6" s="1"/>
  <c r="J75" i="6"/>
  <c r="D228" i="18"/>
  <c r="K228" i="18"/>
  <c r="E228" i="18"/>
  <c r="F228" i="18" s="1"/>
  <c r="K233" i="18"/>
  <c r="E233" i="18"/>
  <c r="F233" i="18" s="1"/>
  <c r="D233" i="18"/>
  <c r="B255" i="18"/>
  <c r="I254" i="18"/>
  <c r="B260" i="18"/>
  <c r="L254" i="18"/>
  <c r="I229" i="18"/>
  <c r="L229" i="18"/>
  <c r="C229" i="18"/>
  <c r="C248" i="18"/>
  <c r="J248" i="18"/>
  <c r="A254" i="18"/>
  <c r="B240" i="18"/>
  <c r="I239" i="18"/>
  <c r="L239" i="18"/>
  <c r="C239" i="18"/>
  <c r="E243" i="18"/>
  <c r="F243" i="18" s="1"/>
  <c r="K243" i="18"/>
  <c r="D243" i="18"/>
  <c r="J249" i="18" l="1"/>
  <c r="A255" i="18"/>
  <c r="J235" i="18"/>
  <c r="A241" i="18"/>
  <c r="A246" i="18"/>
  <c r="J240" i="18"/>
  <c r="A251" i="18"/>
  <c r="J245" i="18"/>
  <c r="A260" i="18"/>
  <c r="J254" i="18"/>
  <c r="C254" i="18"/>
  <c r="I250" i="18"/>
  <c r="B251" i="18"/>
  <c r="L250" i="18"/>
  <c r="C250" i="18"/>
  <c r="I260" i="18"/>
  <c r="B266" i="18"/>
  <c r="B261" i="18"/>
  <c r="L260" i="18"/>
  <c r="E249" i="18"/>
  <c r="F249" i="18" s="1"/>
  <c r="D249" i="18"/>
  <c r="K249" i="18"/>
  <c r="I240" i="18"/>
  <c r="L240" i="18"/>
  <c r="B241" i="18"/>
  <c r="C240" i="18"/>
  <c r="K248" i="18"/>
  <c r="D248" i="18"/>
  <c r="E248" i="18"/>
  <c r="F248" i="18" s="1"/>
  <c r="L255" i="18"/>
  <c r="I255" i="18"/>
  <c r="B256" i="18"/>
  <c r="C255" i="18"/>
  <c r="K234" i="18"/>
  <c r="D234" i="18"/>
  <c r="E234" i="18"/>
  <c r="F234" i="18" s="1"/>
  <c r="J262" i="18"/>
  <c r="A268" i="18"/>
  <c r="K244" i="18"/>
  <c r="E244" i="18"/>
  <c r="F244" i="18" s="1"/>
  <c r="D244" i="18"/>
  <c r="I235" i="18"/>
  <c r="L235" i="18"/>
  <c r="C235" i="18"/>
  <c r="K229" i="18"/>
  <c r="D229" i="18"/>
  <c r="E229" i="18"/>
  <c r="F229" i="18" s="1"/>
  <c r="D239" i="18"/>
  <c r="K239" i="18"/>
  <c r="E239" i="18"/>
  <c r="F239" i="18" s="1"/>
  <c r="I245" i="18"/>
  <c r="B246" i="18"/>
  <c r="L245" i="18"/>
  <c r="C245" i="18"/>
  <c r="J251" i="18" l="1"/>
  <c r="A257" i="18"/>
  <c r="J246" i="18"/>
  <c r="A252" i="18"/>
  <c r="A247" i="18"/>
  <c r="J241" i="18"/>
  <c r="A261" i="18"/>
  <c r="J255" i="18"/>
  <c r="K245" i="18"/>
  <c r="E245" i="18"/>
  <c r="F245" i="18" s="1"/>
  <c r="D245" i="18"/>
  <c r="I251" i="18"/>
  <c r="B252" i="18"/>
  <c r="L251" i="18"/>
  <c r="C251" i="18"/>
  <c r="J268" i="18"/>
  <c r="E250" i="18"/>
  <c r="F250" i="18" s="1"/>
  <c r="D250" i="18"/>
  <c r="K250" i="18"/>
  <c r="B257" i="18"/>
  <c r="L256" i="18"/>
  <c r="I256" i="18"/>
  <c r="C256" i="18"/>
  <c r="D254" i="18"/>
  <c r="K254" i="18"/>
  <c r="E254" i="18"/>
  <c r="F254" i="18" s="1"/>
  <c r="D240" i="18"/>
  <c r="K240" i="18"/>
  <c r="E240" i="18"/>
  <c r="F240" i="18" s="1"/>
  <c r="L261" i="18"/>
  <c r="I261" i="18"/>
  <c r="B262" i="18"/>
  <c r="C261" i="18"/>
  <c r="E255" i="18"/>
  <c r="F255" i="18" s="1"/>
  <c r="K255" i="18"/>
  <c r="D255" i="18"/>
  <c r="B247" i="18"/>
  <c r="I246" i="18"/>
  <c r="L246" i="18"/>
  <c r="C246" i="18"/>
  <c r="E235" i="18"/>
  <c r="F235" i="18" s="1"/>
  <c r="D235" i="18"/>
  <c r="K235" i="18"/>
  <c r="I241" i="18"/>
  <c r="L241" i="18"/>
  <c r="C241" i="18"/>
  <c r="L266" i="18"/>
  <c r="B267" i="18"/>
  <c r="I266" i="18"/>
  <c r="A266" i="18"/>
  <c r="C260" i="18"/>
  <c r="J260" i="18"/>
  <c r="J261" i="18" l="1"/>
  <c r="A267" i="18"/>
  <c r="J267" i="18" s="1"/>
  <c r="J247" i="18"/>
  <c r="A253" i="18"/>
  <c r="A258" i="18"/>
  <c r="J252" i="18"/>
  <c r="A263" i="18"/>
  <c r="J257" i="18"/>
  <c r="D241" i="18"/>
  <c r="K241" i="18"/>
  <c r="E241" i="18"/>
  <c r="F241" i="18" s="1"/>
  <c r="E246" i="18"/>
  <c r="F246" i="18" s="1"/>
  <c r="K246" i="18"/>
  <c r="D246" i="18"/>
  <c r="B263" i="18"/>
  <c r="L262" i="18"/>
  <c r="I262" i="18"/>
  <c r="C262" i="18"/>
  <c r="E261" i="18"/>
  <c r="F261" i="18" s="1"/>
  <c r="K261" i="18"/>
  <c r="D261" i="18"/>
  <c r="I257" i="18"/>
  <c r="B258" i="18"/>
  <c r="L257" i="18"/>
  <c r="C257" i="18"/>
  <c r="E251" i="18"/>
  <c r="F251" i="18" s="1"/>
  <c r="D251" i="18"/>
  <c r="K251" i="18"/>
  <c r="D256" i="18"/>
  <c r="E256" i="18"/>
  <c r="F256" i="18" s="1"/>
  <c r="K256" i="18"/>
  <c r="E260" i="18"/>
  <c r="F260" i="18" s="1"/>
  <c r="K260" i="18"/>
  <c r="D260" i="18"/>
  <c r="B253" i="18"/>
  <c r="I252" i="18"/>
  <c r="L252" i="18"/>
  <c r="C252" i="18"/>
  <c r="J266" i="18"/>
  <c r="C266" i="18"/>
  <c r="L247" i="18"/>
  <c r="I247" i="18"/>
  <c r="C247" i="18"/>
  <c r="L267" i="18"/>
  <c r="B268" i="18"/>
  <c r="I267" i="18"/>
  <c r="C267" i="18"/>
  <c r="A269" i="18" l="1"/>
  <c r="J269" i="18" s="1"/>
  <c r="J263" i="18"/>
  <c r="A264" i="18"/>
  <c r="J258" i="18"/>
  <c r="A259" i="18"/>
  <c r="J253" i="18"/>
  <c r="K267" i="18"/>
  <c r="E267" i="18"/>
  <c r="F267" i="18" s="1"/>
  <c r="D267" i="18"/>
  <c r="B259" i="18"/>
  <c r="I258" i="18"/>
  <c r="L258" i="18"/>
  <c r="C258" i="18"/>
  <c r="L263" i="18"/>
  <c r="B264" i="18"/>
  <c r="I263" i="18"/>
  <c r="C263" i="18"/>
  <c r="B269" i="18"/>
  <c r="I268" i="18"/>
  <c r="L268" i="18"/>
  <c r="C268" i="18"/>
  <c r="K252" i="18"/>
  <c r="D252" i="18"/>
  <c r="E252" i="18"/>
  <c r="F252" i="18" s="1"/>
  <c r="K266" i="18"/>
  <c r="D266" i="18"/>
  <c r="E266" i="18"/>
  <c r="F266" i="18" s="1"/>
  <c r="D262" i="18"/>
  <c r="K262" i="18"/>
  <c r="E262" i="18"/>
  <c r="F262" i="18" s="1"/>
  <c r="D247" i="18"/>
  <c r="K247" i="18"/>
  <c r="E247" i="18"/>
  <c r="F247" i="18" s="1"/>
  <c r="L253" i="18"/>
  <c r="I253" i="18"/>
  <c r="C253" i="18"/>
  <c r="K257" i="18"/>
  <c r="E257" i="18"/>
  <c r="F257" i="18" s="1"/>
  <c r="D257" i="18"/>
  <c r="J259" i="18" l="1"/>
  <c r="A265" i="18"/>
  <c r="J264" i="18"/>
  <c r="A270" i="18"/>
  <c r="J270" i="18" s="1"/>
  <c r="L269" i="18"/>
  <c r="B270" i="18"/>
  <c r="I269" i="18"/>
  <c r="C269" i="18"/>
  <c r="L259" i="18"/>
  <c r="I259" i="18"/>
  <c r="C259" i="18"/>
  <c r="E263" i="18"/>
  <c r="F263" i="18" s="1"/>
  <c r="D263" i="18"/>
  <c r="K263" i="18"/>
  <c r="E253" i="18"/>
  <c r="F253" i="18" s="1"/>
  <c r="D253" i="18"/>
  <c r="K253" i="18"/>
  <c r="B265" i="18"/>
  <c r="I264" i="18"/>
  <c r="L264" i="18"/>
  <c r="C264" i="18"/>
  <c r="K268" i="18"/>
  <c r="E268" i="18"/>
  <c r="F268" i="18" s="1"/>
  <c r="D268" i="18"/>
  <c r="K258" i="18"/>
  <c r="D258" i="18"/>
  <c r="E258" i="18"/>
  <c r="F258" i="18" s="1"/>
  <c r="A271" i="18" l="1"/>
  <c r="J271" i="18" s="1"/>
  <c r="J265" i="18"/>
  <c r="L265" i="18"/>
  <c r="I265" i="18"/>
  <c r="C265" i="18"/>
  <c r="K264" i="18"/>
  <c r="E264" i="18"/>
  <c r="F264" i="18" s="1"/>
  <c r="D264" i="18"/>
  <c r="B271" i="18"/>
  <c r="I270" i="18"/>
  <c r="L270" i="18"/>
  <c r="C270" i="18"/>
  <c r="K269" i="18"/>
  <c r="D269" i="18"/>
  <c r="E269" i="18"/>
  <c r="F269" i="18" s="1"/>
  <c r="E259" i="18"/>
  <c r="F259" i="18" s="1"/>
  <c r="K259" i="18"/>
  <c r="D259" i="18"/>
  <c r="E265" i="18" l="1"/>
  <c r="F265" i="18" s="1"/>
  <c r="D265" i="18"/>
  <c r="K265" i="18"/>
  <c r="I271" i="18"/>
  <c r="L271" i="18"/>
  <c r="C271" i="18"/>
  <c r="K270" i="18"/>
  <c r="E270" i="18"/>
  <c r="F270" i="18" s="1"/>
  <c r="D270" i="18"/>
  <c r="E271" i="18" l="1"/>
  <c r="F271" i="18" s="1"/>
  <c r="D271" i="18"/>
  <c r="K271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Florian Weser</author>
  </authors>
  <commentList>
    <comment ref="H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Florian Weser:</t>
        </r>
        <r>
          <rPr>
            <sz val="9"/>
            <color indexed="81"/>
            <rFont val="Tahoma"/>
            <family val="2"/>
          </rPr>
          <t xml:space="preserve">
Hier die ID des Vereins (siehe Teilnemerliste) eintragen</t>
        </r>
      </text>
    </comment>
    <comment ref="J1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Florian Weser:</t>
        </r>
        <r>
          <rPr>
            <sz val="9"/>
            <color indexed="81"/>
            <rFont val="Tahoma"/>
            <family val="2"/>
          </rPr>
          <t xml:space="preserve">
Eingabemöglichkeiten:
</t>
        </r>
        <r>
          <rPr>
            <b/>
            <sz val="9"/>
            <color indexed="81"/>
            <rFont val="Tahoma"/>
            <family val="2"/>
          </rPr>
          <t xml:space="preserve">1-6: </t>
        </r>
        <r>
          <rPr>
            <sz val="9"/>
            <color indexed="81"/>
            <rFont val="Tahoma"/>
            <family val="2"/>
          </rPr>
          <t xml:space="preserve">Platzierung
</t>
        </r>
        <r>
          <rPr>
            <b/>
            <sz val="9"/>
            <color indexed="81"/>
            <rFont val="Tahoma"/>
            <family val="2"/>
          </rPr>
          <t>DNF:</t>
        </r>
        <r>
          <rPr>
            <sz val="9"/>
            <color indexed="81"/>
            <rFont val="Tahoma"/>
            <family val="2"/>
          </rPr>
          <t xml:space="preserve"> Did Not Finish
</t>
        </r>
        <r>
          <rPr>
            <b/>
            <sz val="9"/>
            <color indexed="81"/>
            <rFont val="Tahoma"/>
            <family val="2"/>
          </rPr>
          <t>DSQ:</t>
        </r>
        <r>
          <rPr>
            <sz val="9"/>
            <color indexed="81"/>
            <rFont val="Tahoma"/>
            <family val="2"/>
          </rPr>
          <t xml:space="preserve"> Disqualifiziert
</t>
        </r>
        <r>
          <rPr>
            <b/>
            <sz val="9"/>
            <color indexed="81"/>
            <rFont val="Tahoma"/>
            <family val="2"/>
          </rPr>
          <t>OCS</t>
        </r>
        <r>
          <rPr>
            <sz val="9"/>
            <color indexed="81"/>
            <rFont val="Tahoma"/>
            <family val="2"/>
          </rPr>
          <t xml:space="preserve">: Frühstart ("On the Course Side")
</t>
        </r>
        <r>
          <rPr>
            <b/>
            <sz val="9"/>
            <color indexed="81"/>
            <rFont val="Tahoma"/>
            <family val="2"/>
          </rPr>
          <t>Wichtig: Wenn ein Teilnehmer nicht startet (DNC) muss das Ergebnisfeld leer sein</t>
        </r>
      </text>
    </comment>
  </commentList>
</comments>
</file>

<file path=xl/sharedStrings.xml><?xml version="1.0" encoding="utf-8"?>
<sst xmlns="http://schemas.openxmlformats.org/spreadsheetml/2006/main" count="958" uniqueCount="167">
  <si>
    <t>Flight 1</t>
  </si>
  <si>
    <t>R1</t>
  </si>
  <si>
    <t>R2</t>
  </si>
  <si>
    <t>R3</t>
  </si>
  <si>
    <t>R4</t>
  </si>
  <si>
    <t>R5</t>
  </si>
  <si>
    <t>R6</t>
  </si>
  <si>
    <t>R7</t>
  </si>
  <si>
    <t>R9</t>
  </si>
  <si>
    <t>R8</t>
  </si>
  <si>
    <t>Flight 2</t>
  </si>
  <si>
    <t>Flight 3</t>
  </si>
  <si>
    <t>10</t>
  </si>
  <si>
    <t>11</t>
  </si>
  <si>
    <t>12</t>
  </si>
  <si>
    <t>13</t>
  </si>
  <si>
    <t>14</t>
  </si>
  <si>
    <t>15</t>
  </si>
  <si>
    <t>16</t>
  </si>
  <si>
    <t>17</t>
  </si>
  <si>
    <t>Kontrollmatrix der 1 zu 1 Begegnungen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</si>
  <si>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</si>
  <si>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</si>
  <si>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</si>
  <si>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</si>
  <si>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</si>
  <si>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</si>
  <si>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</si>
  <si>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</si>
  <si>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</si>
  <si>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Flight 4</t>
  </si>
  <si>
    <t>Flight 5</t>
  </si>
  <si>
    <t>Flight 6</t>
  </si>
  <si>
    <t>Flight 7</t>
  </si>
  <si>
    <t>Flight 8</t>
  </si>
  <si>
    <t>Flight 9</t>
  </si>
  <si>
    <t>Flight 10</t>
  </si>
  <si>
    <t>Name</t>
  </si>
  <si>
    <t>ID</t>
  </si>
  <si>
    <t>Race</t>
  </si>
  <si>
    <t>Team</t>
  </si>
  <si>
    <t>1 zu 1 Begegnungen</t>
  </si>
  <si>
    <t>Max. Anzahl einer 1 zu 1 Begegnung</t>
  </si>
  <si>
    <t>Kontrollparameter</t>
  </si>
  <si>
    <t>-</t>
  </si>
  <si>
    <t>Effizienz der Pairings</t>
  </si>
  <si>
    <t>Anleitung</t>
  </si>
  <si>
    <t>R10</t>
  </si>
  <si>
    <t>keine</t>
  </si>
  <si>
    <t>18</t>
  </si>
  <si>
    <t>Boot 1</t>
  </si>
  <si>
    <t>Boot 2</t>
  </si>
  <si>
    <t>Boot 3</t>
  </si>
  <si>
    <t>Boot 4</t>
  </si>
  <si>
    <t>Boot 5</t>
  </si>
  <si>
    <t>Boot 6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</si>
  <si>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</si>
  <si>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</si>
  <si>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</si>
  <si>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</si>
  <si>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</si>
  <si>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</si>
  <si>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</si>
  <si>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</si>
  <si>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</si>
  <si>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</si>
  <si>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</si>
  <si>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</si>
  <si>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</si>
  <si>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</si>
  <si>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</si>
  <si>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</si>
  <si>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</si>
  <si>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</si>
  <si>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</si>
  <si>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</si>
  <si>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Flight 11</t>
  </si>
  <si>
    <t>R31</t>
  </si>
  <si>
    <t>R32</t>
  </si>
  <si>
    <t>R33</t>
  </si>
  <si>
    <t>Flight 12</t>
  </si>
  <si>
    <t>R34</t>
  </si>
  <si>
    <t>R35</t>
  </si>
  <si>
    <t>R36</t>
  </si>
  <si>
    <t>Flight 13</t>
  </si>
  <si>
    <t>R37</t>
  </si>
  <si>
    <t>R38</t>
  </si>
  <si>
    <t>R39</t>
  </si>
  <si>
    <t>Flight 14</t>
  </si>
  <si>
    <t>R40</t>
  </si>
  <si>
    <t>R41</t>
  </si>
  <si>
    <t>R42</t>
  </si>
  <si>
    <t>Flight 15</t>
  </si>
  <si>
    <t>R43</t>
  </si>
  <si>
    <t>R44</t>
  </si>
  <si>
    <t>R45</t>
  </si>
  <si>
    <t>Standardabw.</t>
  </si>
  <si>
    <t>Highlight =</t>
  </si>
  <si>
    <t>Boot 8</t>
  </si>
  <si>
    <t>Boot 9</t>
  </si>
  <si>
    <t>Boot 10</t>
  </si>
  <si>
    <t>Boot 11</t>
  </si>
  <si>
    <t>Boot 12</t>
  </si>
  <si>
    <t>Boot 13</t>
  </si>
  <si>
    <t>Tracking device</t>
  </si>
  <si>
    <t>Boat number</t>
  </si>
  <si>
    <t>Team number</t>
  </si>
  <si>
    <t>Last name</t>
  </si>
  <si>
    <t>Short name</t>
  </si>
  <si>
    <t>Class</t>
  </si>
  <si>
    <t>Nationality</t>
  </si>
  <si>
    <t>Race name</t>
  </si>
  <si>
    <t>Unique ID</t>
  </si>
  <si>
    <t>J/70</t>
  </si>
  <si>
    <t>GER</t>
  </si>
  <si>
    <t>Race number</t>
  </si>
  <si>
    <t>Data sheet - Entry</t>
  </si>
  <si>
    <t>Boat 1</t>
  </si>
  <si>
    <t>Boat 2</t>
  </si>
  <si>
    <t>Boat 3</t>
  </si>
  <si>
    <t>Boat 4</t>
  </si>
  <si>
    <t>Boat 5</t>
  </si>
  <si>
    <t>Boat 6</t>
  </si>
  <si>
    <t>Control matrix</t>
  </si>
  <si>
    <t>Number of times in each boat</t>
  </si>
  <si>
    <t>Flight</t>
  </si>
  <si>
    <t>Group</t>
  </si>
  <si>
    <t>Flight and boat assignment</t>
  </si>
  <si>
    <t xml:space="preserve">Malmö SS </t>
  </si>
  <si>
    <t>MSS</t>
  </si>
  <si>
    <t xml:space="preserve">KSSS </t>
  </si>
  <si>
    <t>KSSS</t>
  </si>
  <si>
    <t>S606K</t>
  </si>
  <si>
    <t xml:space="preserve">Örnsköldsviks SS </t>
  </si>
  <si>
    <t>ÖSS</t>
  </si>
  <si>
    <t xml:space="preserve">Hjuviks BK </t>
  </si>
  <si>
    <t>HjBK</t>
  </si>
  <si>
    <t>Oxelösunds SS</t>
  </si>
  <si>
    <t>OXSS</t>
  </si>
  <si>
    <t>Värmdö JS</t>
  </si>
  <si>
    <t>VJS</t>
  </si>
  <si>
    <t xml:space="preserve">Långedrags SS </t>
  </si>
  <si>
    <t>LdSS</t>
  </si>
  <si>
    <t>Wikens BS</t>
  </si>
  <si>
    <t>WBS</t>
  </si>
  <si>
    <t xml:space="preserve">SS Kaparen </t>
  </si>
  <si>
    <t>SSKa</t>
  </si>
  <si>
    <t>Strängnäs SS</t>
  </si>
  <si>
    <t>SäSS</t>
  </si>
  <si>
    <t xml:space="preserve">GKSS </t>
  </si>
  <si>
    <t>GKSS</t>
  </si>
  <si>
    <t xml:space="preserve">Sotefjordens SS </t>
  </si>
  <si>
    <t>SFS</t>
  </si>
  <si>
    <t>Halmstad SS</t>
  </si>
  <si>
    <t>HaSS</t>
  </si>
  <si>
    <t xml:space="preserve">Cape Crow YC </t>
  </si>
  <si>
    <t>CCYC</t>
  </si>
  <si>
    <t>Ekoln SK</t>
  </si>
  <si>
    <t>ESK</t>
  </si>
  <si>
    <t>Kullaviks KKK</t>
  </si>
  <si>
    <t>KKKK</t>
  </si>
  <si>
    <t xml:space="preserve">JKV Västerås </t>
  </si>
  <si>
    <t>JKV</t>
  </si>
  <si>
    <t>Highligt boat nr</t>
  </si>
  <si>
    <t xml:space="preserve">Races of rest in between </t>
  </si>
  <si>
    <t>Break length</t>
  </si>
  <si>
    <t xml:space="preserve">Sthlms 606-klubb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</si>
</sst>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9"/>
      <color theme="0" tint="-4.9989318521683403E-2"/>
      <name val="Calibri"/>
      <family val="2"/>
      <scheme val="minor"/>
    </font>
    <font>
      <i/>
      <sz val="9"/>
      <color theme="0" tint="-4.9989318521683403E-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FFC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244062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2.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.1"/>
      <color theme="1"/>
      <name val="Arial"/>
      <family val="2"/>
    </font>
    <font>
      <b/>
      <sz val="12"/>
      <color theme="0" tint="-0.1499984740745262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A0A"/>
        <bgColor indexed="64"/>
      </patternFill>
    </fill>
    <fill>
      <patternFill patternType="solid">
        <fgColor rgb="FFC90015"/>
        <bgColor indexed="64"/>
      </patternFill>
    </fill>
    <fill>
      <patternFill patternType="solid">
        <fgColor rgb="FF1C6B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4BD97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2" tint="-9.9948118533890809E-2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auto="1"/>
      </left>
      <right style="thin">
        <color theme="0" tint="-0.14996795556505021"/>
      </right>
      <top/>
      <bottom/>
      <diagonal/>
    </border>
    <border>
      <left style="thin">
        <color theme="0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auto="1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2" tint="-9.9948118533890809E-2"/>
      </right>
      <top style="thin">
        <color auto="1"/>
      </top>
      <bottom style="thin">
        <color auto="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357">
    <xf numFmtId="0" fontId="0" fillId="0" borderId="0"/>
    <xf numFmtId="0" fontId="13" fillId="0" borderId="0"/>
    <xf numFmtId="9" fontId="19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" fillId="0" borderId="0"/>
    <xf numFmtId="0" fontId="19" fillId="0" borderId="0"/>
    <xf numFmtId="0" fontId="3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183">
    <xf numFmtId="0" fontId="0" fillId="0" borderId="0" xfId="0"/>
    <xf numFmtId="0" fontId="4" fillId="0" borderId="0" xfId="0" applyFont="1"/>
    <xf numFmtId="0" fontId="6" fillId="0" borderId="0" xfId="0" applyFont="1"/>
    <xf numFmtId="0" fontId="5" fillId="2" borderId="1" xfId="0" quotePrefix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0" fillId="7" borderId="6" xfId="0" applyFont="1" applyFill="1" applyBorder="1" applyAlignment="1">
      <alignment horizontal="left"/>
    </xf>
    <xf numFmtId="0" fontId="23" fillId="7" borderId="7" xfId="0" applyFont="1" applyFill="1" applyBorder="1" applyAlignment="1">
      <alignment horizontal="left"/>
    </xf>
    <xf numFmtId="0" fontId="20" fillId="3" borderId="6" xfId="0" applyFont="1" applyFill="1" applyBorder="1" applyAlignment="1">
      <alignment horizontal="left"/>
    </xf>
    <xf numFmtId="0" fontId="23" fillId="3" borderId="7" xfId="0" applyFont="1" applyFill="1" applyBorder="1" applyAlignment="1">
      <alignment horizontal="left"/>
    </xf>
    <xf numFmtId="0" fontId="11" fillId="6" borderId="4" xfId="0" applyFont="1" applyFill="1" applyBorder="1" applyAlignment="1">
      <alignment horizontal="left"/>
    </xf>
    <xf numFmtId="0" fontId="0" fillId="0" borderId="0" xfId="0" applyBorder="1"/>
    <xf numFmtId="0" fontId="15" fillId="8" borderId="0" xfId="0" applyFont="1" applyFill="1" applyBorder="1"/>
    <xf numFmtId="0" fontId="21" fillId="8" borderId="0" xfId="0" applyFont="1" applyFill="1" applyBorder="1"/>
    <xf numFmtId="0" fontId="11" fillId="8" borderId="0" xfId="0" applyFont="1" applyFill="1" applyBorder="1"/>
    <xf numFmtId="0" fontId="11" fillId="8" borderId="4" xfId="0" applyFont="1" applyFill="1" applyBorder="1" applyAlignment="1">
      <alignment horizontal="left"/>
    </xf>
    <xf numFmtId="0" fontId="11" fillId="8" borderId="5" xfId="0" applyFont="1" applyFill="1" applyBorder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center"/>
    </xf>
    <xf numFmtId="2" fontId="22" fillId="0" borderId="0" xfId="0" applyNumberFormat="1" applyFont="1"/>
    <xf numFmtId="0" fontId="12" fillId="0" borderId="0" xfId="0" applyFont="1" applyAlignment="1">
      <alignment horizontal="right"/>
    </xf>
    <xf numFmtId="0" fontId="12" fillId="0" borderId="0" xfId="0" applyFont="1" applyBorder="1"/>
    <xf numFmtId="0" fontId="24" fillId="0" borderId="0" xfId="0" applyFont="1"/>
    <xf numFmtId="0" fontId="25" fillId="0" borderId="0" xfId="0" applyFont="1"/>
    <xf numFmtId="164" fontId="5" fillId="9" borderId="8" xfId="2" applyNumberFormat="1" applyFont="1" applyFill="1" applyBorder="1"/>
    <xf numFmtId="0" fontId="4" fillId="9" borderId="9" xfId="0" applyFont="1" applyFill="1" applyBorder="1" applyAlignment="1">
      <alignment horizontal="left"/>
    </xf>
    <xf numFmtId="0" fontId="4" fillId="9" borderId="9" xfId="0" applyFont="1" applyFill="1" applyBorder="1"/>
    <xf numFmtId="0" fontId="4" fillId="9" borderId="10" xfId="0" applyFont="1" applyFill="1" applyBorder="1"/>
    <xf numFmtId="0" fontId="8" fillId="9" borderId="2" xfId="0" applyFont="1" applyFill="1" applyBorder="1"/>
    <xf numFmtId="0" fontId="4" fillId="9" borderId="0" xfId="0" applyFont="1" applyFill="1" applyBorder="1" applyAlignment="1">
      <alignment horizontal="left"/>
    </xf>
    <xf numFmtId="0" fontId="4" fillId="9" borderId="0" xfId="0" applyFont="1" applyFill="1" applyBorder="1"/>
    <xf numFmtId="0" fontId="4" fillId="9" borderId="11" xfId="0" applyFont="1" applyFill="1" applyBorder="1"/>
    <xf numFmtId="0" fontId="9" fillId="9" borderId="2" xfId="0" applyFont="1" applyFill="1" applyBorder="1"/>
    <xf numFmtId="2" fontId="10" fillId="9" borderId="3" xfId="0" applyNumberFormat="1" applyFont="1" applyFill="1" applyBorder="1"/>
    <xf numFmtId="0" fontId="4" fillId="9" borderId="12" xfId="0" applyFont="1" applyFill="1" applyBorder="1" applyAlignment="1">
      <alignment horizontal="left"/>
    </xf>
    <xf numFmtId="0" fontId="4" fillId="9" borderId="12" xfId="0" applyFont="1" applyFill="1" applyBorder="1"/>
    <xf numFmtId="0" fontId="4" fillId="9" borderId="13" xfId="0" applyFont="1" applyFill="1" applyBorder="1"/>
    <xf numFmtId="0" fontId="5" fillId="2" borderId="14" xfId="0" quotePrefix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quotePrefix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/>
    <xf numFmtId="0" fontId="11" fillId="8" borderId="17" xfId="0" applyFont="1" applyFill="1" applyBorder="1" applyAlignment="1">
      <alignment horizontal="left"/>
    </xf>
    <xf numFmtId="0" fontId="27" fillId="12" borderId="0" xfId="0" applyFont="1" applyFill="1"/>
    <xf numFmtId="0" fontId="0" fillId="0" borderId="0" xfId="0"/>
    <xf numFmtId="0" fontId="4" fillId="0" borderId="0" xfId="0" applyFont="1" applyBorder="1"/>
    <xf numFmtId="0" fontId="7" fillId="5" borderId="0" xfId="0" applyFont="1" applyFill="1" applyBorder="1"/>
    <xf numFmtId="0" fontId="5" fillId="4" borderId="0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horizontal="right"/>
    </xf>
    <xf numFmtId="0" fontId="29" fillId="0" borderId="0" xfId="0" applyFont="1" applyBorder="1"/>
    <xf numFmtId="0" fontId="30" fillId="0" borderId="0" xfId="0" applyFont="1" applyBorder="1" applyAlignment="1">
      <alignment horizontal="center"/>
    </xf>
    <xf numFmtId="0" fontId="30" fillId="0" borderId="0" xfId="0" applyFont="1" applyBorder="1"/>
    <xf numFmtId="0" fontId="31" fillId="0" borderId="0" xfId="0" applyFont="1"/>
    <xf numFmtId="0" fontId="5" fillId="4" borderId="0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4" fillId="2" borderId="0" xfId="0" applyFont="1" applyFill="1"/>
    <xf numFmtId="0" fontId="26" fillId="0" borderId="0" xfId="0" applyFont="1" applyAlignment="1">
      <alignment horizontal="left"/>
    </xf>
    <xf numFmtId="0" fontId="15" fillId="6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34" fillId="13" borderId="21" xfId="0" applyFont="1" applyFill="1" applyBorder="1" applyAlignment="1">
      <alignment horizontal="left"/>
    </xf>
    <xf numFmtId="0" fontId="34" fillId="13" borderId="20" xfId="0" applyFont="1" applyFill="1" applyBorder="1" applyAlignment="1">
      <alignment horizontal="left"/>
    </xf>
    <xf numFmtId="0" fontId="35" fillId="14" borderId="0" xfId="0" applyFont="1" applyFill="1" applyBorder="1"/>
    <xf numFmtId="0" fontId="36" fillId="15" borderId="0" xfId="0" applyFont="1" applyFill="1" applyBorder="1"/>
    <xf numFmtId="0" fontId="36" fillId="16" borderId="0" xfId="0" applyFont="1" applyFill="1" applyBorder="1"/>
    <xf numFmtId="0" fontId="36" fillId="19" borderId="0" xfId="0" applyFont="1" applyFill="1" applyBorder="1"/>
    <xf numFmtId="0" fontId="36" fillId="17" borderId="0" xfId="0" applyFont="1" applyFill="1" applyBorder="1"/>
    <xf numFmtId="0" fontId="36" fillId="18" borderId="0" xfId="0" applyFont="1" applyFill="1" applyBorder="1"/>
    <xf numFmtId="0" fontId="36" fillId="18" borderId="7" xfId="0" applyFont="1" applyFill="1" applyBorder="1" applyAlignment="1">
      <alignment horizontal="left"/>
    </xf>
    <xf numFmtId="0" fontId="37" fillId="17" borderId="7" xfId="0" applyFont="1" applyFill="1" applyBorder="1" applyAlignment="1">
      <alignment horizontal="left"/>
    </xf>
    <xf numFmtId="0" fontId="36" fillId="19" borderId="7" xfId="0" applyFont="1" applyFill="1" applyBorder="1" applyAlignment="1">
      <alignment horizontal="left"/>
    </xf>
    <xf numFmtId="0" fontId="36" fillId="16" borderId="7" xfId="0" applyFont="1" applyFill="1" applyBorder="1" applyAlignment="1">
      <alignment horizontal="left"/>
    </xf>
    <xf numFmtId="0" fontId="36" fillId="15" borderId="7" xfId="0" applyFont="1" applyFill="1" applyBorder="1" applyAlignment="1">
      <alignment horizontal="left"/>
    </xf>
    <xf numFmtId="0" fontId="36" fillId="14" borderId="7" xfId="0" applyFont="1" applyFill="1" applyBorder="1" applyAlignment="1">
      <alignment horizontal="left"/>
    </xf>
    <xf numFmtId="0" fontId="3" fillId="0" borderId="0" xfId="101"/>
    <xf numFmtId="0" fontId="3" fillId="0" borderId="0" xfId="101" applyFont="1"/>
    <xf numFmtId="0" fontId="3" fillId="20" borderId="0" xfId="101" applyFill="1"/>
    <xf numFmtId="0" fontId="3" fillId="20" borderId="0" xfId="101" applyFont="1" applyFill="1"/>
    <xf numFmtId="0" fontId="12" fillId="0" borderId="0" xfId="0" applyFont="1" applyFill="1"/>
    <xf numFmtId="0" fontId="0" fillId="0" borderId="0" xfId="0" applyFill="1"/>
    <xf numFmtId="0" fontId="39" fillId="0" borderId="0" xfId="101" applyFont="1"/>
    <xf numFmtId="1" fontId="40" fillId="0" borderId="0" xfId="0" applyNumberFormat="1" applyFont="1" applyFill="1"/>
    <xf numFmtId="0" fontId="39" fillId="0" borderId="0" xfId="101" applyFont="1" applyFill="1"/>
    <xf numFmtId="1" fontId="38" fillId="0" borderId="0" xfId="0" applyNumberFormat="1" applyFont="1" applyFill="1"/>
    <xf numFmtId="0" fontId="3" fillId="0" borderId="0" xfId="101" applyFill="1"/>
    <xf numFmtId="0" fontId="41" fillId="0" borderId="0" xfId="101" applyFont="1"/>
    <xf numFmtId="0" fontId="42" fillId="0" borderId="0" xfId="101" applyFont="1"/>
    <xf numFmtId="0" fontId="42" fillId="20" borderId="0" xfId="101" applyFont="1" applyFill="1"/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4" xfId="0" quotePrefix="1" applyFont="1" applyFill="1" applyBorder="1" applyAlignment="1">
      <alignment horizontal="center" vertical="center"/>
    </xf>
    <xf numFmtId="0" fontId="12" fillId="2" borderId="18" xfId="0" quotePrefix="1" applyFont="1" applyFill="1" applyBorder="1" applyAlignment="1">
      <alignment horizontal="center" vertical="center"/>
    </xf>
    <xf numFmtId="0" fontId="12" fillId="2" borderId="16" xfId="0" quotePrefix="1" applyFont="1" applyFill="1" applyBorder="1" applyAlignment="1">
      <alignment horizontal="center" vertical="center"/>
    </xf>
    <xf numFmtId="0" fontId="12" fillId="2" borderId="19" xfId="0" quotePrefix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1" fillId="10" borderId="12" xfId="0" applyFont="1" applyFill="1" applyBorder="1" applyAlignment="1">
      <alignment horizontal="center"/>
    </xf>
    <xf numFmtId="0" fontId="14" fillId="11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21" borderId="9" xfId="0" applyFont="1" applyFill="1" applyBorder="1" applyAlignment="1">
      <alignment horizontal="center" vertical="center"/>
    </xf>
    <xf numFmtId="0" fontId="0" fillId="21" borderId="10" xfId="0" applyFont="1" applyFill="1" applyBorder="1" applyAlignment="1">
      <alignment horizontal="center" vertical="center"/>
    </xf>
    <xf numFmtId="0" fontId="0" fillId="21" borderId="0" xfId="0" applyFont="1" applyFill="1" applyBorder="1" applyAlignment="1">
      <alignment horizontal="center" vertical="center"/>
    </xf>
    <xf numFmtId="0" fontId="0" fillId="21" borderId="11" xfId="0" applyFont="1" applyFill="1" applyBorder="1" applyAlignment="1">
      <alignment horizontal="center" vertical="center"/>
    </xf>
    <xf numFmtId="0" fontId="0" fillId="21" borderId="12" xfId="0" applyFont="1" applyFill="1" applyBorder="1" applyAlignment="1">
      <alignment horizontal="center" vertical="center"/>
    </xf>
    <xf numFmtId="0" fontId="0" fillId="21" borderId="13" xfId="0" applyFont="1" applyFill="1" applyBorder="1" applyAlignment="1">
      <alignment horizontal="center" vertical="center"/>
    </xf>
    <xf numFmtId="0" fontId="0" fillId="0" borderId="0" xfId="0" applyFont="1" applyAlignment="1"/>
    <xf numFmtId="0" fontId="12" fillId="0" borderId="0" xfId="0" applyFont="1" applyAlignment="1">
      <alignment horizontal="left" vertical="center"/>
    </xf>
    <xf numFmtId="0" fontId="12" fillId="2" borderId="24" xfId="0" quotePrefix="1" applyFont="1" applyFill="1" applyBorder="1" applyAlignment="1">
      <alignment horizontal="center"/>
    </xf>
    <xf numFmtId="0" fontId="12" fillId="2" borderId="25" xfId="0" quotePrefix="1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2" borderId="28" xfId="0" quotePrefix="1" applyFont="1" applyFill="1" applyBorder="1" applyAlignment="1">
      <alignment horizontal="center"/>
    </xf>
    <xf numFmtId="0" fontId="12" fillId="2" borderId="29" xfId="0" quotePrefix="1" applyFont="1" applyFill="1" applyBorder="1" applyAlignment="1">
      <alignment horizontal="center"/>
    </xf>
    <xf numFmtId="0" fontId="12" fillId="2" borderId="27" xfId="0" quotePrefix="1" applyFont="1" applyFill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1" fillId="10" borderId="12" xfId="1" applyFont="1" applyFill="1" applyBorder="1" applyAlignment="1"/>
    <xf numFmtId="0" fontId="16" fillId="21" borderId="0" xfId="1" applyFont="1" applyFill="1" applyAlignment="1">
      <alignment horizontal="center" vertical="center"/>
    </xf>
    <xf numFmtId="0" fontId="16" fillId="21" borderId="0" xfId="1" applyFont="1" applyFill="1" applyAlignment="1">
      <alignment vertical="center"/>
    </xf>
    <xf numFmtId="0" fontId="16" fillId="21" borderId="0" xfId="1" applyFont="1" applyFill="1" applyAlignment="1"/>
    <xf numFmtId="0" fontId="16" fillId="0" borderId="0" xfId="0" applyFont="1" applyAlignment="1"/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43" fillId="22" borderId="3" xfId="0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11" borderId="8" xfId="0" applyFont="1" applyFill="1" applyBorder="1" applyAlignment="1">
      <alignment horizontal="center" vertical="center"/>
    </xf>
    <xf numFmtId="0" fontId="0" fillId="11" borderId="9" xfId="0" applyFont="1" applyFill="1" applyBorder="1" applyAlignment="1">
      <alignment horizontal="center" vertical="center"/>
    </xf>
    <xf numFmtId="0" fontId="0" fillId="11" borderId="10" xfId="0" applyFont="1" applyFill="1" applyBorder="1" applyAlignment="1">
      <alignment horizontal="center" vertical="center"/>
    </xf>
    <xf numFmtId="0" fontId="0" fillId="11" borderId="2" xfId="0" applyFont="1" applyFill="1" applyBorder="1" applyAlignment="1">
      <alignment horizontal="center" vertical="center"/>
    </xf>
    <xf numFmtId="0" fontId="0" fillId="11" borderId="0" xfId="0" applyFont="1" applyFill="1" applyBorder="1" applyAlignment="1">
      <alignment horizontal="center" vertical="center"/>
    </xf>
    <xf numFmtId="0" fontId="0" fillId="11" borderId="11" xfId="0" applyFont="1" applyFill="1" applyBorder="1" applyAlignment="1">
      <alignment horizontal="center" vertical="center"/>
    </xf>
    <xf numFmtId="0" fontId="0" fillId="11" borderId="3" xfId="0" applyFont="1" applyFill="1" applyBorder="1" applyAlignment="1">
      <alignment horizontal="center" vertical="center"/>
    </xf>
    <xf numFmtId="0" fontId="0" fillId="11" borderId="12" xfId="0" applyFont="1" applyFill="1" applyBorder="1" applyAlignment="1">
      <alignment horizontal="center" vertical="center"/>
    </xf>
    <xf numFmtId="0" fontId="0" fillId="11" borderId="13" xfId="0" applyFont="1" applyFill="1" applyBorder="1" applyAlignment="1">
      <alignment horizontal="center" vertical="center"/>
    </xf>
    <xf numFmtId="0" fontId="0" fillId="23" borderId="2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2" borderId="31" xfId="0" quotePrefix="1" applyFont="1" applyFill="1" applyBorder="1" applyAlignment="1">
      <alignment horizontal="center"/>
    </xf>
    <xf numFmtId="0" fontId="11" fillId="24" borderId="26" xfId="0" applyFont="1" applyFill="1" applyBorder="1" applyAlignment="1">
      <alignment horizontal="center" vertical="center"/>
    </xf>
    <xf numFmtId="0" fontId="11" fillId="24" borderId="27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right" textRotation="90" wrapText="1"/>
    </xf>
    <xf numFmtId="0" fontId="0" fillId="0" borderId="22" xfId="0" applyFont="1" applyBorder="1" applyAlignment="1">
      <alignment horizontal="center" vertical="center"/>
    </xf>
    <xf numFmtId="0" fontId="12" fillId="0" borderId="11" xfId="0" applyFont="1" applyBorder="1" applyAlignment="1">
      <alignment horizontal="right" textRotation="90"/>
    </xf>
  </cellXfs>
  <cellStyles count="357"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Följd hyperlänk" xfId="94" builtinId="9" hidden="1"/>
    <cellStyle name="Följd hyperlänk" xfId="96" builtinId="9" hidden="1"/>
    <cellStyle name="Följd hyperlänk" xfId="98" builtinId="9" hidden="1"/>
    <cellStyle name="Följd hyperlänk" xfId="103" builtinId="9" hidden="1"/>
    <cellStyle name="Följd hyperlänk" xfId="105" builtinId="9" hidden="1"/>
    <cellStyle name="Följd hyperlänk" xfId="107" builtinId="9" hidden="1"/>
    <cellStyle name="Följd hyperlänk" xfId="110" builtinId="9" hidden="1"/>
    <cellStyle name="Följd hyperlänk" xfId="112" builtinId="9" hidden="1"/>
    <cellStyle name="Följd hyperlänk" xfId="114" builtinId="9" hidden="1"/>
    <cellStyle name="Följd hyperlänk" xfId="116" builtinId="9" hidden="1"/>
    <cellStyle name="Följd hyperlänk" xfId="118" builtinId="9" hidden="1"/>
    <cellStyle name="Följd hyperlänk" xfId="120" builtinId="9" hidden="1"/>
    <cellStyle name="Följd hyperlänk" xfId="122" builtinId="9" hidden="1"/>
    <cellStyle name="Följd hyperlänk" xfId="124" builtinId="9" hidden="1"/>
    <cellStyle name="Följd hyperlänk" xfId="126" builtinId="9" hidden="1"/>
    <cellStyle name="Följd hyperlänk" xfId="128" builtinId="9" hidden="1"/>
    <cellStyle name="Följd hyperlänk" xfId="130" builtinId="9" hidden="1"/>
    <cellStyle name="Följd hyperlänk" xfId="132" builtinId="9" hidden="1"/>
    <cellStyle name="Följd hyperlänk" xfId="134" builtinId="9" hidden="1"/>
    <cellStyle name="Följd hyperlänk" xfId="136" builtinId="9" hidden="1"/>
    <cellStyle name="Följd hyperlänk" xfId="138" builtinId="9" hidden="1"/>
    <cellStyle name="Följd hyperlänk" xfId="140" builtinId="9" hidden="1"/>
    <cellStyle name="Följd hyperlänk" xfId="142" builtinId="9" hidden="1"/>
    <cellStyle name="Följd hyperlänk" xfId="144" builtinId="9" hidden="1"/>
    <cellStyle name="Följd hyperlänk" xfId="146" builtinId="9" hidden="1"/>
    <cellStyle name="Följd hyperlänk" xfId="148" builtinId="9" hidden="1"/>
    <cellStyle name="Följd hyperlänk" xfId="150" builtinId="9" hidden="1"/>
    <cellStyle name="Följd hyperlänk" xfId="152" builtinId="9" hidden="1"/>
    <cellStyle name="Följd hyperlänk" xfId="154" builtinId="9" hidden="1"/>
    <cellStyle name="Följd hyperlänk" xfId="156" builtinId="9" hidden="1"/>
    <cellStyle name="Följd hyperlänk" xfId="158" builtinId="9" hidden="1"/>
    <cellStyle name="Följd hyperlänk" xfId="160" builtinId="9" hidden="1"/>
    <cellStyle name="Följd hyperlänk" xfId="162" builtinId="9" hidden="1"/>
    <cellStyle name="Följd hyperlänk" xfId="164" builtinId="9" hidden="1"/>
    <cellStyle name="Följd hyperlänk" xfId="166" builtinId="9" hidden="1"/>
    <cellStyle name="Följd hyperlänk" xfId="168" builtinId="9" hidden="1"/>
    <cellStyle name="Följd hyperlänk" xfId="170" builtinId="9" hidden="1"/>
    <cellStyle name="Följd hyperlänk" xfId="172" builtinId="9" hidden="1"/>
    <cellStyle name="Följd hyperlänk" xfId="174" builtinId="9" hidden="1"/>
    <cellStyle name="Följd hyperlänk" xfId="176" builtinId="9" hidden="1"/>
    <cellStyle name="Följd hyperlänk" xfId="178" builtinId="9" hidden="1"/>
    <cellStyle name="Följd hyperlänk" xfId="180" builtinId="9" hidden="1"/>
    <cellStyle name="Följd hyperlänk" xfId="182" builtinId="9" hidden="1"/>
    <cellStyle name="Följd hyperlänk" xfId="184" builtinId="9" hidden="1"/>
    <cellStyle name="Följd hyperlänk" xfId="186" builtinId="9" hidden="1"/>
    <cellStyle name="Följd hyperlänk" xfId="188" builtinId="9" hidden="1"/>
    <cellStyle name="Följd hyperlänk" xfId="190" builtinId="9" hidden="1"/>
    <cellStyle name="Följd hyperlänk" xfId="192" builtinId="9" hidden="1"/>
    <cellStyle name="Följd hyperlänk" xfId="194" builtinId="9" hidden="1"/>
    <cellStyle name="Följd hyperlänk" xfId="196" builtinId="9" hidden="1"/>
    <cellStyle name="Följd hyperlänk" xfId="198" builtinId="9" hidden="1"/>
    <cellStyle name="Följd hyperlänk" xfId="200" builtinId="9" hidden="1"/>
    <cellStyle name="Följd hyperlänk" xfId="202" builtinId="9" hidden="1"/>
    <cellStyle name="Följd hyperlänk" xfId="204" builtinId="9" hidden="1"/>
    <cellStyle name="Följd hyperlänk" xfId="206" builtinId="9" hidden="1"/>
    <cellStyle name="Följd hyperlänk" xfId="208" builtinId="9" hidden="1"/>
    <cellStyle name="Följd hyperlänk" xfId="210" builtinId="9" hidden="1"/>
    <cellStyle name="Följd hyperlänk" xfId="212" builtinId="9" hidden="1"/>
    <cellStyle name="Följd hyperlänk" xfId="214" builtinId="9" hidden="1"/>
    <cellStyle name="Följd hyperlänk" xfId="216" builtinId="9" hidden="1"/>
    <cellStyle name="Följd hyperlänk" xfId="218" builtinId="9" hidden="1"/>
    <cellStyle name="Följd hyperlänk" xfId="220" builtinId="9" hidden="1"/>
    <cellStyle name="Följd hyperlänk" xfId="222" builtinId="9" hidden="1"/>
    <cellStyle name="Följd hyperlänk" xfId="224" builtinId="9" hidden="1"/>
    <cellStyle name="Följd hyperlänk" xfId="226" builtinId="9" hidden="1"/>
    <cellStyle name="Följd hyperlänk" xfId="228" builtinId="9" hidden="1"/>
    <cellStyle name="Följd hyperlänk" xfId="230" builtinId="9" hidden="1"/>
    <cellStyle name="Följd hyperlänk" xfId="232" builtinId="9" hidden="1"/>
    <cellStyle name="Följd hyperlänk" xfId="234" builtinId="9" hidden="1"/>
    <cellStyle name="Följd hyperlänk" xfId="236" builtinId="9" hidden="1"/>
    <cellStyle name="Följd hyperlänk" xfId="238" builtinId="9" hidden="1"/>
    <cellStyle name="Följd hyperlänk" xfId="240" builtinId="9" hidden="1"/>
    <cellStyle name="Följd hyperlänk" xfId="242" builtinId="9" hidden="1"/>
    <cellStyle name="Följd hyperlänk" xfId="244" builtinId="9" hidden="1"/>
    <cellStyle name="Följd hyperlänk" xfId="246" builtinId="9" hidden="1"/>
    <cellStyle name="Följd hyperlänk" xfId="248" builtinId="9" hidden="1"/>
    <cellStyle name="Följd hyperlänk" xfId="250" builtinId="9" hidden="1"/>
    <cellStyle name="Följd hyperlänk" xfId="252" builtinId="9" hidden="1"/>
    <cellStyle name="Följd hyperlänk" xfId="254" builtinId="9" hidden="1"/>
    <cellStyle name="Följd hyperlänk" xfId="256" builtinId="9" hidden="1"/>
    <cellStyle name="Följd hyperlänk" xfId="258" builtinId="9" hidden="1"/>
    <cellStyle name="Följd hyperlänk" xfId="260" builtinId="9" hidden="1"/>
    <cellStyle name="Följd hyperlänk" xfId="262" builtinId="9" hidden="1"/>
    <cellStyle name="Följd hyperlänk" xfId="264" builtinId="9" hidden="1"/>
    <cellStyle name="Följd hyperlänk" xfId="266" builtinId="9" hidden="1"/>
    <cellStyle name="Följd hyperlänk" xfId="268" builtinId="9" hidden="1"/>
    <cellStyle name="Följd hyperlänk" xfId="270" builtinId="9" hidden="1"/>
    <cellStyle name="Följd hyperlänk" xfId="272" builtinId="9" hidden="1"/>
    <cellStyle name="Följd hyperlänk" xfId="274" builtinId="9" hidden="1"/>
    <cellStyle name="Följd hyperlänk" xfId="276" builtinId="9" hidden="1"/>
    <cellStyle name="Följd hyperlänk" xfId="278" builtinId="9" hidden="1"/>
    <cellStyle name="Följd hyperlänk" xfId="280" builtinId="9" hidden="1"/>
    <cellStyle name="Följd hyperlänk" xfId="282" builtinId="9" hidden="1"/>
    <cellStyle name="Följd hyperlänk" xfId="284" builtinId="9" hidden="1"/>
    <cellStyle name="Följd hyperlänk" xfId="286" builtinId="9" hidden="1"/>
    <cellStyle name="Följd hyperlänk" xfId="288" builtinId="9" hidden="1"/>
    <cellStyle name="Följd hyperlänk" xfId="290" builtinId="9" hidden="1"/>
    <cellStyle name="Följd hyperlänk" xfId="292" builtinId="9" hidden="1"/>
    <cellStyle name="Följd hyperlänk" xfId="294" builtinId="9" hidden="1"/>
    <cellStyle name="Följd hyperlänk" xfId="296" builtinId="9" hidden="1"/>
    <cellStyle name="Följd hyperlänk" xfId="298" builtinId="9" hidden="1"/>
    <cellStyle name="Följd hyperlänk" xfId="300" builtinId="9" hidden="1"/>
    <cellStyle name="Följd hyperlänk" xfId="302" builtinId="9" hidden="1"/>
    <cellStyle name="Följd hyperlänk" xfId="304" builtinId="9" hidden="1"/>
    <cellStyle name="Följd hyperlänk" xfId="306" builtinId="9" hidden="1"/>
    <cellStyle name="Följd hyperlänk" xfId="308" builtinId="9" hidden="1"/>
    <cellStyle name="Följd hyperlänk" xfId="310" builtinId="9" hidden="1"/>
    <cellStyle name="Följd hyperlänk" xfId="312" builtinId="9" hidden="1"/>
    <cellStyle name="Följd hyperlänk" xfId="314" builtinId="9" hidden="1"/>
    <cellStyle name="Följd hyperlänk" xfId="317" builtinId="9" hidden="1"/>
    <cellStyle name="Följd hyperlänk" xfId="319" builtinId="9" hidden="1"/>
    <cellStyle name="Följd hyperlänk" xfId="321" builtinId="9" hidden="1"/>
    <cellStyle name="Följd hyperlänk" xfId="323" builtinId="9" hidden="1"/>
    <cellStyle name="Följd hyperlänk" xfId="325" builtinId="9" hidden="1"/>
    <cellStyle name="Följd hyperlänk" xfId="327" builtinId="9" hidden="1"/>
    <cellStyle name="Följd hyperlänk" xfId="329" builtinId="9" hidden="1"/>
    <cellStyle name="Följd hyperlänk" xfId="331" builtinId="9" hidden="1"/>
    <cellStyle name="Följd hyperlänk" xfId="333" builtinId="9" hidden="1"/>
    <cellStyle name="Följd hyperlänk" xfId="335" builtinId="9" hidden="1"/>
    <cellStyle name="Följd hyperlänk" xfId="337" builtinId="9" hidden="1"/>
    <cellStyle name="Följd hyperlänk" xfId="339" builtinId="9" hidden="1"/>
    <cellStyle name="Följd hyperlänk" xfId="341" builtinId="9" hidden="1"/>
    <cellStyle name="Följd hyperlänk" xfId="343" builtinId="9" hidden="1"/>
    <cellStyle name="Följd hyperlänk" xfId="345" builtinId="9" hidden="1"/>
    <cellStyle name="Följd hyperlänk" xfId="347" builtinId="9" hidden="1"/>
    <cellStyle name="Följd hyperlänk" xfId="349" builtinId="9" hidden="1"/>
    <cellStyle name="Följd hyperlänk" xfId="351" builtinId="9" hidden="1"/>
    <cellStyle name="Följd hyperlänk" xfId="353" builtinId="9" hidden="1"/>
    <cellStyle name="Följd hyperlänk" xfId="355" builtinId="9" hidden="1"/>
    <cellStyle name="Följd hyperlänk" xfId="356" builtinId="9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Hyperlänk" xfId="93" builtinId="8" hidden="1"/>
    <cellStyle name="Hyperlänk" xfId="95" builtinId="8" hidden="1"/>
    <cellStyle name="Hyperlänk" xfId="97" builtinId="8" hidden="1"/>
    <cellStyle name="Hyperlänk" xfId="102" builtinId="8" hidden="1"/>
    <cellStyle name="Hyperlänk" xfId="104" builtinId="8" hidden="1"/>
    <cellStyle name="Hyperlänk" xfId="106" builtinId="8" hidden="1"/>
    <cellStyle name="Hyperlänk" xfId="109" builtinId="8" hidden="1"/>
    <cellStyle name="Hyperlänk" xfId="111" builtinId="8" hidden="1"/>
    <cellStyle name="Hyperlänk" xfId="113" builtinId="8" hidden="1"/>
    <cellStyle name="Hyperlänk" xfId="115" builtinId="8" hidden="1"/>
    <cellStyle name="Hyperlänk" xfId="117" builtinId="8" hidden="1"/>
    <cellStyle name="Hyperlänk" xfId="119" builtinId="8" hidden="1"/>
    <cellStyle name="Hyperlänk" xfId="121" builtinId="8" hidden="1"/>
    <cellStyle name="Hyperlänk" xfId="123" builtinId="8" hidden="1"/>
    <cellStyle name="Hyperlänk" xfId="125" builtinId="8" hidden="1"/>
    <cellStyle name="Hyperlänk" xfId="127" builtinId="8" hidden="1"/>
    <cellStyle name="Hyperlänk" xfId="129" builtinId="8" hidden="1"/>
    <cellStyle name="Hyperlänk" xfId="131" builtinId="8" hidden="1"/>
    <cellStyle name="Hyperlänk" xfId="133" builtinId="8" hidden="1"/>
    <cellStyle name="Hyperlänk" xfId="135" builtinId="8" hidden="1"/>
    <cellStyle name="Hyperlänk" xfId="137" builtinId="8" hidden="1"/>
    <cellStyle name="Hyperlänk" xfId="139" builtinId="8" hidden="1"/>
    <cellStyle name="Hyperlänk" xfId="141" builtinId="8" hidden="1"/>
    <cellStyle name="Hyperlänk" xfId="143" builtinId="8" hidden="1"/>
    <cellStyle name="Hyperlänk" xfId="145" builtinId="8" hidden="1"/>
    <cellStyle name="Hyperlänk" xfId="147" builtinId="8" hidden="1"/>
    <cellStyle name="Hyperlänk" xfId="149" builtinId="8" hidden="1"/>
    <cellStyle name="Hyperlänk" xfId="151" builtinId="8" hidden="1"/>
    <cellStyle name="Hyperlänk" xfId="153" builtinId="8" hidden="1"/>
    <cellStyle name="Hyperlänk" xfId="155" builtinId="8" hidden="1"/>
    <cellStyle name="Hyperlänk" xfId="157" builtinId="8" hidden="1"/>
    <cellStyle name="Hyperlänk" xfId="159" builtinId="8" hidden="1"/>
    <cellStyle name="Hyperlänk" xfId="161" builtinId="8" hidden="1"/>
    <cellStyle name="Hyperlänk" xfId="163" builtinId="8" hidden="1"/>
    <cellStyle name="Hyperlänk" xfId="165" builtinId="8" hidden="1"/>
    <cellStyle name="Hyperlänk" xfId="167" builtinId="8" hidden="1"/>
    <cellStyle name="Hyperlänk" xfId="169" builtinId="8" hidden="1"/>
    <cellStyle name="Hyperlänk" xfId="171" builtinId="8" hidden="1"/>
    <cellStyle name="Hyperlänk" xfId="173" builtinId="8" hidden="1"/>
    <cellStyle name="Hyperlänk" xfId="175" builtinId="8" hidden="1"/>
    <cellStyle name="Hyperlänk" xfId="177" builtinId="8" hidden="1"/>
    <cellStyle name="Hyperlänk" xfId="179" builtinId="8" hidden="1"/>
    <cellStyle name="Hyperlänk" xfId="181" builtinId="8" hidden="1"/>
    <cellStyle name="Hyperlänk" xfId="183" builtinId="8" hidden="1"/>
    <cellStyle name="Hyperlänk" xfId="185" builtinId="8" hidden="1"/>
    <cellStyle name="Hyperlänk" xfId="187" builtinId="8" hidden="1"/>
    <cellStyle name="Hyperlänk" xfId="189" builtinId="8" hidden="1"/>
    <cellStyle name="Hyperlänk" xfId="191" builtinId="8" hidden="1"/>
    <cellStyle name="Hyperlänk" xfId="193" builtinId="8" hidden="1"/>
    <cellStyle name="Hyperlänk" xfId="195" builtinId="8" hidden="1"/>
    <cellStyle name="Hyperlänk" xfId="197" builtinId="8" hidden="1"/>
    <cellStyle name="Hyperlänk" xfId="199" builtinId="8" hidden="1"/>
    <cellStyle name="Hyperlänk" xfId="201" builtinId="8" hidden="1"/>
    <cellStyle name="Hyperlänk" xfId="203" builtinId="8" hidden="1"/>
    <cellStyle name="Hyperlänk" xfId="205" builtinId="8" hidden="1"/>
    <cellStyle name="Hyperlänk" xfId="207" builtinId="8" hidden="1"/>
    <cellStyle name="Hyperlänk" xfId="209" builtinId="8" hidden="1"/>
    <cellStyle name="Hyperlänk" xfId="211" builtinId="8" hidden="1"/>
    <cellStyle name="Hyperlänk" xfId="213" builtinId="8" hidden="1"/>
    <cellStyle name="Hyperlänk" xfId="215" builtinId="8" hidden="1"/>
    <cellStyle name="Hyperlänk" xfId="217" builtinId="8" hidden="1"/>
    <cellStyle name="Hyperlänk" xfId="219" builtinId="8" hidden="1"/>
    <cellStyle name="Hyperlänk" xfId="221" builtinId="8" hidden="1"/>
    <cellStyle name="Hyperlänk" xfId="223" builtinId="8" hidden="1"/>
    <cellStyle name="Hyperlänk" xfId="225" builtinId="8" hidden="1"/>
    <cellStyle name="Hyperlänk" xfId="227" builtinId="8" hidden="1"/>
    <cellStyle name="Hyperlänk" xfId="229" builtinId="8" hidden="1"/>
    <cellStyle name="Hyperlänk" xfId="231" builtinId="8" hidden="1"/>
    <cellStyle name="Hyperlänk" xfId="233" builtinId="8" hidden="1"/>
    <cellStyle name="Hyperlänk" xfId="235" builtinId="8" hidden="1"/>
    <cellStyle name="Hyperlänk" xfId="237" builtinId="8" hidden="1"/>
    <cellStyle name="Hyperlänk" xfId="239" builtinId="8" hidden="1"/>
    <cellStyle name="Hyperlänk" xfId="241" builtinId="8" hidden="1"/>
    <cellStyle name="Hyperlänk" xfId="243" builtinId="8" hidden="1"/>
    <cellStyle name="Hyperlänk" xfId="245" builtinId="8" hidden="1"/>
    <cellStyle name="Hyperlänk" xfId="247" builtinId="8" hidden="1"/>
    <cellStyle name="Hyperlänk" xfId="249" builtinId="8" hidden="1"/>
    <cellStyle name="Hyperlänk" xfId="251" builtinId="8" hidden="1"/>
    <cellStyle name="Hyperlänk" xfId="253" builtinId="8" hidden="1"/>
    <cellStyle name="Hyperlänk" xfId="255" builtinId="8" hidden="1"/>
    <cellStyle name="Hyperlänk" xfId="257" builtinId="8" hidden="1"/>
    <cellStyle name="Hyperlänk" xfId="259" builtinId="8" hidden="1"/>
    <cellStyle name="Hyperlänk" xfId="261" builtinId="8" hidden="1"/>
    <cellStyle name="Hyperlänk" xfId="263" builtinId="8" hidden="1"/>
    <cellStyle name="Hyperlänk" xfId="265" builtinId="8" hidden="1"/>
    <cellStyle name="Hyperlänk" xfId="267" builtinId="8" hidden="1"/>
    <cellStyle name="Hyperlänk" xfId="269" builtinId="8" hidden="1"/>
    <cellStyle name="Hyperlänk" xfId="271" builtinId="8" hidden="1"/>
    <cellStyle name="Hyperlänk" xfId="273" builtinId="8" hidden="1"/>
    <cellStyle name="Hyperlänk" xfId="275" builtinId="8" hidden="1"/>
    <cellStyle name="Hyperlänk" xfId="277" builtinId="8" hidden="1"/>
    <cellStyle name="Hyperlänk" xfId="279" builtinId="8" hidden="1"/>
    <cellStyle name="Hyperlänk" xfId="281" builtinId="8" hidden="1"/>
    <cellStyle name="Hyperlänk" xfId="283" builtinId="8" hidden="1"/>
    <cellStyle name="Hyperlänk" xfId="285" builtinId="8" hidden="1"/>
    <cellStyle name="Hyperlänk" xfId="287" builtinId="8" hidden="1"/>
    <cellStyle name="Hyperlänk" xfId="289" builtinId="8" hidden="1"/>
    <cellStyle name="Hyperlänk" xfId="291" builtinId="8" hidden="1"/>
    <cellStyle name="Hyperlänk" xfId="293" builtinId="8" hidden="1"/>
    <cellStyle name="Hyperlänk" xfId="295" builtinId="8" hidden="1"/>
    <cellStyle name="Hyperlänk" xfId="297" builtinId="8" hidden="1"/>
    <cellStyle name="Hyperlänk" xfId="299" builtinId="8" hidden="1"/>
    <cellStyle name="Hyperlänk" xfId="301" builtinId="8" hidden="1"/>
    <cellStyle name="Hyperlänk" xfId="303" builtinId="8" hidden="1"/>
    <cellStyle name="Hyperlänk" xfId="305" builtinId="8" hidden="1"/>
    <cellStyle name="Hyperlänk" xfId="307" builtinId="8" hidden="1"/>
    <cellStyle name="Hyperlänk" xfId="309" builtinId="8" hidden="1"/>
    <cellStyle name="Hyperlänk" xfId="311" builtinId="8" hidden="1"/>
    <cellStyle name="Hyperlänk" xfId="313" builtinId="8" hidden="1"/>
    <cellStyle name="Hyperlänk" xfId="316" builtinId="8" hidden="1"/>
    <cellStyle name="Hyperlänk" xfId="318" builtinId="8" hidden="1"/>
    <cellStyle name="Hyperlänk" xfId="320" builtinId="8" hidden="1"/>
    <cellStyle name="Hyperlänk" xfId="322" builtinId="8" hidden="1"/>
    <cellStyle name="Hyperlänk" xfId="324" builtinId="8" hidden="1"/>
    <cellStyle name="Hyperlänk" xfId="326" builtinId="8" hidden="1"/>
    <cellStyle name="Hyperlänk" xfId="328" builtinId="8" hidden="1"/>
    <cellStyle name="Hyperlänk" xfId="330" builtinId="8" hidden="1"/>
    <cellStyle name="Hyperlänk" xfId="332" builtinId="8" hidden="1"/>
    <cellStyle name="Hyperlänk" xfId="334" builtinId="8" hidden="1"/>
    <cellStyle name="Hyperlänk" xfId="336" builtinId="8" hidden="1"/>
    <cellStyle name="Hyperlänk" xfId="338" builtinId="8" hidden="1"/>
    <cellStyle name="Hyperlänk" xfId="340" builtinId="8" hidden="1"/>
    <cellStyle name="Hyperlänk" xfId="342" builtinId="8" hidden="1"/>
    <cellStyle name="Hyperlänk" xfId="344" builtinId="8" hidden="1"/>
    <cellStyle name="Hyperlänk" xfId="346" builtinId="8" hidden="1"/>
    <cellStyle name="Hyperlänk" xfId="348" builtinId="8" hidden="1"/>
    <cellStyle name="Hyperlänk" xfId="350" builtinId="8" hidden="1"/>
    <cellStyle name="Hyperlänk" xfId="352" builtinId="8" hidden="1"/>
    <cellStyle name="Hyperlänk" xfId="354" builtinId="8" hidden="1"/>
    <cellStyle name="Normal" xfId="0" builtinId="0"/>
    <cellStyle name="Normal 2" xfId="101" xr:uid="{00000000-0005-0000-0000-00005F010000}"/>
    <cellStyle name="Normal 3" xfId="100" xr:uid="{00000000-0005-0000-0000-000060010000}"/>
    <cellStyle name="Normal 4" xfId="108" xr:uid="{00000000-0005-0000-0000-000061010000}"/>
    <cellStyle name="Normal 5" xfId="315" xr:uid="{00000000-0005-0000-0000-000062010000}"/>
    <cellStyle name="Procent" xfId="2" builtinId="5"/>
    <cellStyle name="Standard 2" xfId="1" xr:uid="{00000000-0005-0000-0000-000064010000}"/>
    <cellStyle name="Standard 2 2" xfId="99" xr:uid="{00000000-0005-0000-0000-000065010000}"/>
  </cellStyles>
  <dxfs count="284"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32C8"/>
      <color rgb="FFFA00FA"/>
      <color rgb="FF64C8FA"/>
      <color rgb="FFFAFA00"/>
      <color rgb="FF009600"/>
      <color rgb="FF009900"/>
      <color rgb="FF0033CC"/>
      <color rgb="FF66CCFF"/>
      <color rgb="FFFF00FF"/>
      <color rgb="FF70AC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>
    <pageSetUpPr fitToPage="1"/>
  </sheetPr>
  <dimension ref="A1:D19"/>
  <sheetViews>
    <sheetView tabSelected="1" workbookViewId="0">
      <pane ySplit="1" topLeftCell="A2" activePane="bottomLeft" state="frozen"/>
      <selection pane="bottomLeft" activeCell="J24" sqref="J24"/>
    </sheetView>
  </sheetViews>
  <sheetFormatPr baseColWidth="10" defaultColWidth="7.1640625" defaultRowHeight="15" x14ac:dyDescent="0.2"/>
  <cols>
    <col min="1" max="1" width="7.1640625" style="107"/>
    <col min="2" max="2" width="7.1640625" style="108"/>
    <col min="3" max="3" width="20.6640625" style="146" bestFit="1" customWidth="1"/>
    <col min="4" max="4" width="13.33203125" style="115" bestFit="1" customWidth="1"/>
    <col min="5" max="16384" width="7.1640625" style="115"/>
  </cols>
  <sheetData>
    <row r="1" spans="1:4" x14ac:dyDescent="0.2">
      <c r="A1" s="105"/>
      <c r="B1" s="105" t="s">
        <v>38</v>
      </c>
      <c r="C1" s="142" t="s">
        <v>37</v>
      </c>
      <c r="D1" s="142" t="s">
        <v>108</v>
      </c>
    </row>
    <row r="2" spans="1:4" x14ac:dyDescent="0.2">
      <c r="A2" s="106">
        <v>1</v>
      </c>
      <c r="B2" s="143">
        <v>1</v>
      </c>
      <c r="C2" s="144" t="s">
        <v>157</v>
      </c>
      <c r="D2" s="145" t="s">
        <v>158</v>
      </c>
    </row>
    <row r="3" spans="1:4" x14ac:dyDescent="0.2">
      <c r="A3" s="106">
        <v>2</v>
      </c>
      <c r="B3" s="143">
        <v>2</v>
      </c>
      <c r="C3" s="144" t="s">
        <v>128</v>
      </c>
      <c r="D3" s="145" t="s">
        <v>129</v>
      </c>
    </row>
    <row r="4" spans="1:4" x14ac:dyDescent="0.2">
      <c r="A4" s="106">
        <v>3</v>
      </c>
      <c r="B4" s="143">
        <v>3</v>
      </c>
      <c r="C4" s="144" t="s">
        <v>133</v>
      </c>
      <c r="D4" s="145" t="s">
        <v>134</v>
      </c>
    </row>
    <row r="5" spans="1:4" x14ac:dyDescent="0.2">
      <c r="A5" s="106">
        <v>4</v>
      </c>
      <c r="B5" s="143">
        <v>4</v>
      </c>
      <c r="C5" s="144" t="s">
        <v>135</v>
      </c>
      <c r="D5" s="145" t="s">
        <v>136</v>
      </c>
    </row>
    <row r="6" spans="1:4" x14ac:dyDescent="0.2">
      <c r="A6" s="106">
        <v>5</v>
      </c>
      <c r="B6" s="143">
        <v>5</v>
      </c>
      <c r="C6" s="144" t="s">
        <v>159</v>
      </c>
      <c r="D6" s="145" t="s">
        <v>160</v>
      </c>
    </row>
    <row r="7" spans="1:4" x14ac:dyDescent="0.2">
      <c r="A7" s="106">
        <v>6</v>
      </c>
      <c r="B7" s="143">
        <v>6</v>
      </c>
      <c r="C7" s="144" t="s">
        <v>149</v>
      </c>
      <c r="D7" s="145" t="s">
        <v>150</v>
      </c>
    </row>
    <row r="8" spans="1:4" x14ac:dyDescent="0.2">
      <c r="A8" s="106">
        <v>7</v>
      </c>
      <c r="B8" s="143">
        <v>7</v>
      </c>
      <c r="C8" s="144" t="s">
        <v>161</v>
      </c>
      <c r="D8" s="145" t="s">
        <v>162</v>
      </c>
    </row>
    <row r="9" spans="1:4" x14ac:dyDescent="0.2">
      <c r="A9" s="106">
        <v>8</v>
      </c>
      <c r="B9" s="143">
        <v>8</v>
      </c>
      <c r="C9" s="144" t="s">
        <v>155</v>
      </c>
      <c r="D9" s="145" t="s">
        <v>156</v>
      </c>
    </row>
    <row r="10" spans="1:4" x14ac:dyDescent="0.2">
      <c r="A10" s="106">
        <v>9</v>
      </c>
      <c r="B10" s="143">
        <v>9</v>
      </c>
      <c r="C10" s="144" t="s">
        <v>143</v>
      </c>
      <c r="D10" s="145" t="s">
        <v>144</v>
      </c>
    </row>
    <row r="11" spans="1:4" x14ac:dyDescent="0.2">
      <c r="A11" s="106">
        <v>10</v>
      </c>
      <c r="B11" s="143">
        <v>10</v>
      </c>
      <c r="C11" s="144" t="s">
        <v>139</v>
      </c>
      <c r="D11" s="145" t="s">
        <v>140</v>
      </c>
    </row>
    <row r="12" spans="1:4" x14ac:dyDescent="0.2">
      <c r="A12" s="106">
        <v>11</v>
      </c>
      <c r="B12" s="143">
        <v>11</v>
      </c>
      <c r="C12" s="144" t="s">
        <v>153</v>
      </c>
      <c r="D12" s="145" t="s">
        <v>154</v>
      </c>
    </row>
    <row r="13" spans="1:4" x14ac:dyDescent="0.2">
      <c r="A13" s="106">
        <v>12</v>
      </c>
      <c r="B13" s="143">
        <v>12</v>
      </c>
      <c r="C13" s="144" t="s">
        <v>130</v>
      </c>
      <c r="D13" s="145" t="s">
        <v>131</v>
      </c>
    </row>
    <row r="14" spans="1:4" x14ac:dyDescent="0.2">
      <c r="A14" s="106">
        <v>13</v>
      </c>
      <c r="B14" s="143">
        <v>13</v>
      </c>
      <c r="C14" s="144" t="s">
        <v>141</v>
      </c>
      <c r="D14" s="145" t="s">
        <v>142</v>
      </c>
    </row>
    <row r="15" spans="1:4" x14ac:dyDescent="0.2">
      <c r="A15" s="106">
        <v>14</v>
      </c>
      <c r="B15" s="143">
        <v>14</v>
      </c>
      <c r="C15" s="144" t="s">
        <v>145</v>
      </c>
      <c r="D15" s="145" t="s">
        <v>146</v>
      </c>
    </row>
    <row r="16" spans="1:4" x14ac:dyDescent="0.2">
      <c r="A16" s="106">
        <v>15</v>
      </c>
      <c r="B16" s="143">
        <v>15</v>
      </c>
      <c r="C16" s="144" t="s">
        <v>137</v>
      </c>
      <c r="D16" s="145" t="s">
        <v>138</v>
      </c>
    </row>
    <row r="17" spans="1:4" x14ac:dyDescent="0.2">
      <c r="A17" s="106">
        <v>16</v>
      </c>
      <c r="B17" s="143">
        <v>16</v>
      </c>
      <c r="C17" s="144" t="s">
        <v>147</v>
      </c>
      <c r="D17" s="145" t="s">
        <v>148</v>
      </c>
    </row>
    <row r="18" spans="1:4" x14ac:dyDescent="0.2">
      <c r="A18" s="106">
        <v>17</v>
      </c>
      <c r="B18" s="143">
        <v>17</v>
      </c>
      <c r="C18" s="144" t="s">
        <v>166</v>
      </c>
      <c r="D18" s="145" t="s">
        <v>132</v>
      </c>
    </row>
    <row r="19" spans="1:4" x14ac:dyDescent="0.2">
      <c r="A19" s="106">
        <v>18</v>
      </c>
      <c r="B19" s="143">
        <v>18</v>
      </c>
      <c r="C19" s="144" t="s">
        <v>151</v>
      </c>
      <c r="D19" s="145" t="s">
        <v>152</v>
      </c>
    </row>
  </sheetData>
  <autoFilter ref="A1:D19" xr:uid="{00000000-0009-0000-0000-000000000000}"/>
  <sortState ref="A2:D20">
    <sortCondition ref="A1"/>
  </sortState>
  <phoneticPr fontId="28" type="noConversion"/>
  <printOptions gridLines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&amp;L&amp;20&amp;A&amp;R&amp;D</oddHeader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BF52"/>
  <sheetViews>
    <sheetView showGridLines="0" workbookViewId="0">
      <pane ySplit="3" topLeftCell="A4" activePane="bottomLeft" state="frozen"/>
      <selection pane="bottomLeft" activeCell="BK42" sqref="BK42"/>
    </sheetView>
  </sheetViews>
  <sheetFormatPr baseColWidth="10" defaultColWidth="5.83203125" defaultRowHeight="15" x14ac:dyDescent="0.2"/>
  <cols>
    <col min="1" max="1" width="5.83203125" style="115"/>
    <col min="2" max="2" width="5.1640625" style="87" bestFit="1" customWidth="1"/>
    <col min="3" max="8" width="6.33203125" style="94" bestFit="1" customWidth="1"/>
    <col min="9" max="9" width="5.83203125" style="94"/>
    <col min="10" max="10" width="5.6640625" style="94" hidden="1" customWidth="1"/>
    <col min="11" max="16" width="6.33203125" style="94" hidden="1" customWidth="1"/>
    <col min="17" max="17" width="0" style="115" hidden="1" customWidth="1"/>
    <col min="18" max="36" width="3.6640625" style="107" hidden="1" customWidth="1"/>
    <col min="37" max="39" width="0" style="115" hidden="1" customWidth="1"/>
    <col min="40" max="58" width="3.33203125" style="115" hidden="1" customWidth="1"/>
    <col min="59" max="16384" width="5.83203125" style="115"/>
  </cols>
  <sheetData>
    <row r="1" spans="1:58" x14ac:dyDescent="0.2"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</row>
    <row r="2" spans="1:58" s="124" customFormat="1" x14ac:dyDescent="0.2">
      <c r="B2" s="116" t="s">
        <v>127</v>
      </c>
      <c r="C2" s="123"/>
      <c r="D2" s="123"/>
      <c r="E2" s="123"/>
      <c r="F2" s="123"/>
      <c r="G2" s="123"/>
      <c r="H2" s="123"/>
      <c r="I2" s="123"/>
      <c r="J2" s="116" t="s">
        <v>124</v>
      </c>
      <c r="K2" s="123"/>
      <c r="L2" s="123"/>
      <c r="M2" s="123"/>
      <c r="N2" s="123"/>
      <c r="O2" s="123"/>
      <c r="P2" s="123"/>
      <c r="R2" s="125" t="s">
        <v>123</v>
      </c>
    </row>
    <row r="3" spans="1:58" x14ac:dyDescent="0.2">
      <c r="B3" s="102" t="s">
        <v>39</v>
      </c>
      <c r="C3" s="103" t="s">
        <v>117</v>
      </c>
      <c r="D3" s="103" t="s">
        <v>118</v>
      </c>
      <c r="E3" s="103" t="s">
        <v>119</v>
      </c>
      <c r="F3" s="103" t="s">
        <v>120</v>
      </c>
      <c r="G3" s="103" t="s">
        <v>121</v>
      </c>
      <c r="H3" s="104" t="s">
        <v>122</v>
      </c>
      <c r="J3" s="89" t="s">
        <v>40</v>
      </c>
      <c r="K3" s="90" t="s">
        <v>117</v>
      </c>
      <c r="L3" s="90" t="s">
        <v>118</v>
      </c>
      <c r="M3" s="90" t="s">
        <v>119</v>
      </c>
      <c r="N3" s="90" t="s">
        <v>120</v>
      </c>
      <c r="O3" s="90" t="s">
        <v>121</v>
      </c>
      <c r="P3" s="91" t="s">
        <v>122</v>
      </c>
      <c r="R3" s="119" t="s">
        <v>44</v>
      </c>
      <c r="S3" s="120">
        <v>1</v>
      </c>
      <c r="T3" s="121">
        <v>2</v>
      </c>
      <c r="U3" s="120">
        <v>3</v>
      </c>
      <c r="V3" s="120">
        <v>4</v>
      </c>
      <c r="W3" s="121">
        <v>5</v>
      </c>
      <c r="X3" s="120">
        <v>6</v>
      </c>
      <c r="Y3" s="120">
        <v>7</v>
      </c>
      <c r="Z3" s="121">
        <v>8</v>
      </c>
      <c r="AA3" s="120">
        <v>9</v>
      </c>
      <c r="AB3" s="120">
        <v>10</v>
      </c>
      <c r="AC3" s="121">
        <v>11</v>
      </c>
      <c r="AD3" s="120">
        <v>12</v>
      </c>
      <c r="AE3" s="120">
        <v>13</v>
      </c>
      <c r="AF3" s="121">
        <v>14</v>
      </c>
      <c r="AG3" s="120">
        <v>15</v>
      </c>
      <c r="AH3" s="120">
        <v>16</v>
      </c>
      <c r="AI3" s="121">
        <v>17</v>
      </c>
      <c r="AJ3" s="122">
        <v>18</v>
      </c>
      <c r="AM3" s="177" t="s">
        <v>164</v>
      </c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</row>
    <row r="4" spans="1:58" x14ac:dyDescent="0.2">
      <c r="A4" s="181">
        <v>1</v>
      </c>
      <c r="B4" s="99">
        <v>1</v>
      </c>
      <c r="C4" s="109">
        <v>13</v>
      </c>
      <c r="D4" s="109">
        <v>10</v>
      </c>
      <c r="E4" s="109">
        <v>2</v>
      </c>
      <c r="F4" s="109">
        <v>12</v>
      </c>
      <c r="G4" s="109">
        <v>11</v>
      </c>
      <c r="H4" s="110">
        <v>9</v>
      </c>
      <c r="I4" s="94">
        <f>SUM(C4:H6)</f>
        <v>171</v>
      </c>
      <c r="J4" s="92">
        <v>1</v>
      </c>
      <c r="K4" s="95">
        <f t="shared" ref="K4:K21" si="0">COUNTIF(C:C,$J4)</f>
        <v>3</v>
      </c>
      <c r="L4" s="95">
        <f t="shared" ref="L4:L21" si="1">COUNTIF(D:D,$J4)</f>
        <v>2</v>
      </c>
      <c r="M4" s="95">
        <f t="shared" ref="M4:M21" si="2">COUNTIF(E:E,$J4)</f>
        <v>2</v>
      </c>
      <c r="N4" s="95">
        <f t="shared" ref="N4:N21" si="3">COUNTIF(F:F,$J4)</f>
        <v>3</v>
      </c>
      <c r="O4" s="95">
        <f t="shared" ref="O4:O21" si="4">COUNTIF(G:G,$J4)</f>
        <v>2</v>
      </c>
      <c r="P4" s="96">
        <f t="shared" ref="P4:P21" si="5">COUNTIF(H:H,$J4)</f>
        <v>3</v>
      </c>
      <c r="R4" s="117">
        <v>1</v>
      </c>
      <c r="S4" s="95"/>
      <c r="T4" s="95">
        <f t="shared" ref="T4:AJ4" si="6">IF(COUNTIF($C$4:$H$4,$R4)+COUNTIF($C$4:$H$4,T$3)&gt;1,1,0)+IF(COUNTIF($C$5:$H$5,$R4)+COUNTIF($C$5:$H$5,T$3)&gt;1,1,0)+IF(COUNTIF($C$6:$H$6,$R4)+COUNTIF($C$6:$H$6,T$3)&gt;1,1,0)+IF(COUNTIF($C$7:$H$7,$R4)+COUNTIF($C$7:$H$7,T$3)&gt;1,1,0)+IF(COUNTIF($C$8:$H$8,$R4)+COUNTIF($C$8:$H$8,T$3)&gt;1,1,0)+IF(COUNTIF($C$9:$H$9,$R4)+COUNTIF($C$9:$H$9,T$3)&gt;1,1,0)+IF(COUNTIF($C$10:$H$10,$R4)+COUNTIF($C$10:$H$10,T$3)&gt;1,1,0)+IF(COUNTIF($C$11:$H$11,$R4)+COUNTIF($C$11:$H$11,T$3)&gt;1,1,0)+IF(COUNTIF($C$12:$H$12,$R4)+COUNTIF($C$12:$H$12,T$3)&gt;1,1,0)+IF(COUNTIF($C$13:$H$13,$R4)+COUNTIF($C$13:$H$13,T$3)&gt;1,1,0)+IF(COUNTIF($C$14:$H$14,$R4)+COUNTIF($C$14:$H$14,T$3)&gt;1,1,0)+IF(COUNTIF($C$15:$H$15,$R4)+COUNTIF($C$15:$H$15,T$3)&gt;1,1,0)+IF(COUNTIF($C$16:$H$16,$R4)+COUNTIF($C$16:$H$16,T$3)&gt;1,1,0)+IF(COUNTIF($C$17:$H$17,$R4)+COUNTIF($C$17:$H$17,T$3)&gt;1,1,0)+IF(COUNTIF($C$18:$H$18,$R4)+COUNTIF($C$18:$H$18,T$3)&gt;1,1,0)+IF(COUNTIF($C$19:$H$19,$R4)+COUNTIF($C$19:$H$19,T$3)&gt;1,1,0)+IF(COUNTIF($C$20:$H$20,$R4)+COUNTIF($C$20:$H$20,T$3)&gt;1,1,0)+IF(COUNTIF($C$21:$H$21,$R4)+COUNTIF($C$21:$H$21,T$3)&gt;1,1,0)+IF(COUNTIF($C$22:$H$22,$R4)+COUNTIF($C$22:$H$22,T$3)&gt;1,1,0)+IF(COUNTIF($C$23:$H$23,$R4)+COUNTIF($C$23:$H$23,T$3)&gt;1,1,0)+IF(COUNTIF($C$24:$H$24,$R4)+COUNTIF($C$24:$H$24,T$3)&gt;1,1,0)+IF(COUNTIF($C$25:$H$25,$R4)+COUNTIF($C$25:$H$25,T$3)&gt;1,1,0)+IF(COUNTIF($C$26:$H$26,$R4)+COUNTIF($C$26:$H$26,T$3)&gt;1,1,0)+IF(COUNTIF($C$27:$H$27,$R4)+COUNTIF($C$27:$H$27,T$3)&gt;1,1,0)+IF(COUNTIF($C$28:$H$28,$R4)+COUNTIF($C$28:$H$28,T$3)&gt;1,1,0)+IF(COUNTIF($C$29:$H$29,$R4)+COUNTIF($C$29:$H$29,T$3)&gt;1,1,0)+IF(COUNTIF($C$30:$H$30,$R4)+COUNTIF($C$30:$H$30,T$3)&gt;1,1,0)+IF(COUNTIF($C$31:$H$31,$R4)+COUNTIF($C$31:$H$31,T$3)&gt;1,1,0)+IF(COUNTIF($C$32:$H$32,$R4)+COUNTIF($C$32:$H$32,T$3)&gt;1,1,0)+IF(COUNTIF($C$33:$H$33,$R4)+COUNTIF($C$33:$H$33,T$3)&gt;1,1,0)+IF(COUNTIF($C$34:$H$34,$R4)+COUNTIF($C$34:$H$34,T$3)&gt;1,1,0)+IF(COUNTIF($C$35:$H$35,$R4)+COUNTIF($C$35:$H$35,T$3)&gt;1,1,0)+IF(COUNTIF($C$36:$H$36,$R4)+COUNTIF($C$36:$H$36,T$3)&gt;1,1,0)+IF(COUNTIF($C$37:$H$37,$R4)+COUNTIF($C$37:$H$37,T$3)&gt;1,1,0)+IF(COUNTIF($C$38:$H$38,$R4)+COUNTIF($C$38:$H$38,T$3)&gt;1,1,0)+IF(COUNTIF($C$39:$H$39,$R4)+COUNTIF($C$39:$H$39,T$3)&gt;1,1,0)+IF(COUNTIF($C$40:$H$40,$R4)+COUNTIF($C$40:$H$40,T$3)&gt;1,1,0)+IF(COUNTIF($C$41:$H$41,$R4)+COUNTIF($C$41:$H$41,T$3)&gt;1,1,0)+IF(COUNTIF($C$42:$H$42,$R4)+COUNTIF($C$42:$H$42,T$3)&gt;1,1,0)+IF(COUNTIF($C$43:$H$43,$R4)+COUNTIF($C$43:$H$43,T$3)&gt;1,1,0)+IF(COUNTIF($C$44:$H$44,$R4)+COUNTIF($C$44:$H$44,T$3)&gt;1,1,0)+IF(COUNTIF($C$45:$H$45,$R4)+COUNTIF($C$45:$H$45,T$3)&gt;1,1,0)+IF(COUNTIF($C$46:$H$46,$R4)+COUNTIF($C$46:$H$46,T$3)&gt;1,1,0)+IF(COUNTIF($C$47:$H$47,$R4)+COUNTIF($C$47:$H$47,T$3)&gt;1,1,0)+IF(COUNTIF($C$48:$H$48,$R4)+COUNTIF($C$48:$H$48,T$3)&gt;1,1,0)</f>
        <v>3</v>
      </c>
      <c r="U4" s="95">
        <f t="shared" si="6"/>
        <v>3</v>
      </c>
      <c r="V4" s="95">
        <f t="shared" si="6"/>
        <v>4</v>
      </c>
      <c r="W4" s="95">
        <f t="shared" si="6"/>
        <v>4</v>
      </c>
      <c r="X4" s="95">
        <f t="shared" si="6"/>
        <v>4</v>
      </c>
      <c r="Y4" s="95">
        <f t="shared" si="6"/>
        <v>4</v>
      </c>
      <c r="Z4" s="95">
        <f t="shared" si="6"/>
        <v>4</v>
      </c>
      <c r="AA4" s="95">
        <f t="shared" si="6"/>
        <v>5</v>
      </c>
      <c r="AB4" s="95">
        <f t="shared" si="6"/>
        <v>5</v>
      </c>
      <c r="AC4" s="95">
        <f t="shared" si="6"/>
        <v>5</v>
      </c>
      <c r="AD4" s="95">
        <f t="shared" si="6"/>
        <v>4</v>
      </c>
      <c r="AE4" s="95">
        <f t="shared" si="6"/>
        <v>4</v>
      </c>
      <c r="AF4" s="95">
        <f t="shared" si="6"/>
        <v>5</v>
      </c>
      <c r="AG4" s="95">
        <f t="shared" si="6"/>
        <v>6</v>
      </c>
      <c r="AH4" s="95">
        <f t="shared" si="6"/>
        <v>4</v>
      </c>
      <c r="AI4" s="95">
        <f t="shared" si="6"/>
        <v>6</v>
      </c>
      <c r="AJ4" s="96">
        <f t="shared" si="6"/>
        <v>5</v>
      </c>
      <c r="AL4" s="162"/>
      <c r="AM4" s="119" t="s">
        <v>44</v>
      </c>
      <c r="AN4" s="120">
        <v>1</v>
      </c>
      <c r="AO4" s="121">
        <v>2</v>
      </c>
      <c r="AP4" s="120">
        <v>3</v>
      </c>
      <c r="AQ4" s="120">
        <v>4</v>
      </c>
      <c r="AR4" s="121">
        <v>5</v>
      </c>
      <c r="AS4" s="120">
        <v>6</v>
      </c>
      <c r="AT4" s="120">
        <v>7</v>
      </c>
      <c r="AU4" s="121">
        <v>8</v>
      </c>
      <c r="AV4" s="120">
        <v>9</v>
      </c>
      <c r="AW4" s="120">
        <v>10</v>
      </c>
      <c r="AX4" s="121">
        <v>11</v>
      </c>
      <c r="AY4" s="120">
        <v>12</v>
      </c>
      <c r="AZ4" s="120">
        <v>13</v>
      </c>
      <c r="BA4" s="120">
        <v>14</v>
      </c>
      <c r="BB4" s="121">
        <v>15</v>
      </c>
      <c r="BC4" s="120">
        <v>16</v>
      </c>
      <c r="BD4" s="120">
        <v>17</v>
      </c>
      <c r="BE4" s="174">
        <v>18</v>
      </c>
    </row>
    <row r="5" spans="1:58" x14ac:dyDescent="0.2">
      <c r="A5" s="181"/>
      <c r="B5" s="100">
        <v>2</v>
      </c>
      <c r="C5" s="111">
        <v>16</v>
      </c>
      <c r="D5" s="111">
        <v>18</v>
      </c>
      <c r="E5" s="111">
        <v>1</v>
      </c>
      <c r="F5" s="111">
        <v>14</v>
      </c>
      <c r="G5" s="111">
        <v>15</v>
      </c>
      <c r="H5" s="112">
        <v>17</v>
      </c>
      <c r="J5" s="92">
        <v>2</v>
      </c>
      <c r="K5" s="95">
        <f t="shared" si="0"/>
        <v>2</v>
      </c>
      <c r="L5" s="95">
        <f t="shared" si="1"/>
        <v>3</v>
      </c>
      <c r="M5" s="95">
        <f t="shared" si="2"/>
        <v>2</v>
      </c>
      <c r="N5" s="95">
        <f t="shared" si="3"/>
        <v>3</v>
      </c>
      <c r="O5" s="95">
        <f t="shared" si="4"/>
        <v>3</v>
      </c>
      <c r="P5" s="96">
        <f t="shared" si="5"/>
        <v>2</v>
      </c>
      <c r="R5" s="117">
        <v>2</v>
      </c>
      <c r="S5" s="95"/>
      <c r="T5" s="95"/>
      <c r="U5" s="95">
        <f t="shared" ref="U5:AJ5" si="7">IF(COUNTIF($C$4:$H$4,$R5)+COUNTIF($C$4:$H$4,U$3)&gt;1,1,0)+IF(COUNTIF($C$5:$H$5,$R5)+COUNTIF($C$5:$H$5,U$3)&gt;1,1,0)+IF(COUNTIF($C$6:$H$6,$R5)+COUNTIF($C$6:$H$6,U$3)&gt;1,1,0)+IF(COUNTIF($C$7:$H$7,$R5)+COUNTIF($C$7:$H$7,U$3)&gt;1,1,0)+IF(COUNTIF($C$8:$H$8,$R5)+COUNTIF($C$8:$H$8,U$3)&gt;1,1,0)+IF(COUNTIF($C$9:$H$9,$R5)+COUNTIF($C$9:$H$9,U$3)&gt;1,1,0)+IF(COUNTIF($C$10:$H$10,$R5)+COUNTIF($C$10:$H$10,U$3)&gt;1,1,0)+IF(COUNTIF($C$11:$H$11,$R5)+COUNTIF($C$11:$H$11,U$3)&gt;1,1,0)+IF(COUNTIF($C$12:$H$12,$R5)+COUNTIF($C$12:$H$12,U$3)&gt;1,1,0)+IF(COUNTIF($C$13:$H$13,$R5)+COUNTIF($C$13:$H$13,U$3)&gt;1,1,0)+IF(COUNTIF($C$14:$H$14,$R5)+COUNTIF($C$14:$H$14,U$3)&gt;1,1,0)+IF(COUNTIF($C$15:$H$15,$R5)+COUNTIF($C$15:$H$15,U$3)&gt;1,1,0)+IF(COUNTIF($C$16:$H$16,$R5)+COUNTIF($C$16:$H$16,U$3)&gt;1,1,0)+IF(COUNTIF($C$17:$H$17,$R5)+COUNTIF($C$17:$H$17,U$3)&gt;1,1,0)+IF(COUNTIF($C$18:$H$18,$R5)+COUNTIF($C$18:$H$18,U$3)&gt;1,1,0)+IF(COUNTIF($C$19:$H$19,$R5)+COUNTIF($C$19:$H$19,U$3)&gt;1,1,0)+IF(COUNTIF($C$20:$H$20,$R5)+COUNTIF($C$20:$H$20,U$3)&gt;1,1,0)+IF(COUNTIF($C$21:$H$21,$R5)+COUNTIF($C$21:$H$21,U$3)&gt;1,1,0)+IF(COUNTIF($C$22:$H$22,$R5)+COUNTIF($C$22:$H$22,U$3)&gt;1,1,0)+IF(COUNTIF($C$23:$H$23,$R5)+COUNTIF($C$23:$H$23,U$3)&gt;1,1,0)+IF(COUNTIF($C$24:$H$24,$R5)+COUNTIF($C$24:$H$24,U$3)&gt;1,1,0)+IF(COUNTIF($C$25:$H$25,$R5)+COUNTIF($C$25:$H$25,U$3)&gt;1,1,0)+IF(COUNTIF($C$26:$H$26,$R5)+COUNTIF($C$26:$H$26,U$3)&gt;1,1,0)+IF(COUNTIF($C$27:$H$27,$R5)+COUNTIF($C$27:$H$27,U$3)&gt;1,1,0)+IF(COUNTIF($C$28:$H$28,$R5)+COUNTIF($C$28:$H$28,U$3)&gt;1,1,0)+IF(COUNTIF($C$29:$H$29,$R5)+COUNTIF($C$29:$H$29,U$3)&gt;1,1,0)+IF(COUNTIF($C$30:$H$30,$R5)+COUNTIF($C$30:$H$30,U$3)&gt;1,1,0)+IF(COUNTIF($C$31:$H$31,$R5)+COUNTIF($C$31:$H$31,U$3)&gt;1,1,0)+IF(COUNTIF($C$32:$H$32,$R5)+COUNTIF($C$32:$H$32,U$3)&gt;1,1,0)+IF(COUNTIF($C$33:$H$33,$R5)+COUNTIF($C$33:$H$33,U$3)&gt;1,1,0)+IF(COUNTIF($C$34:$H$34,$R5)+COUNTIF($C$34:$H$34,U$3)&gt;1,1,0)+IF(COUNTIF($C$35:$H$35,$R5)+COUNTIF($C$35:$H$35,U$3)&gt;1,1,0)+IF(COUNTIF($C$36:$H$36,$R5)+COUNTIF($C$36:$H$36,U$3)&gt;1,1,0)+IF(COUNTIF($C$37:$H$37,$R5)+COUNTIF($C$37:$H$37,U$3)&gt;1,1,0)+IF(COUNTIF($C$38:$H$38,$R5)+COUNTIF($C$38:$H$38,U$3)&gt;1,1,0)+IF(COUNTIF($C$39:$H$39,$R5)+COUNTIF($C$39:$H$39,U$3)&gt;1,1,0)+IF(COUNTIF($C$40:$H$40,$R5)+COUNTIF($C$40:$H$40,U$3)&gt;1,1,0)+IF(COUNTIF($C$41:$H$41,$R5)+COUNTIF($C$41:$H$41,U$3)&gt;1,1,0)+IF(COUNTIF($C$42:$H$42,$R5)+COUNTIF($C$42:$H$42,U$3)&gt;1,1,0)+IF(COUNTIF($C$43:$H$43,$R5)+COUNTIF($C$43:$H$43,U$3)&gt;1,1,0)+IF(COUNTIF($C$44:$H$44,$R5)+COUNTIF($C$44:$H$44,U$3)&gt;1,1,0)+IF(COUNTIF($C$45:$H$45,$R5)+COUNTIF($C$45:$H$45,U$3)&gt;1,1,0)+IF(COUNTIF($C$46:$H$46,$R5)+COUNTIF($C$46:$H$46,U$3)&gt;1,1,0)+IF(COUNTIF($C$47:$H$47,$R5)+COUNTIF($C$47:$H$47,U$3)&gt;1,1,0)+IF(COUNTIF($C$48:$H$48,$R5)+COUNTIF($C$48:$H$48,U$3)&gt;1,1,0)</f>
        <v>4</v>
      </c>
      <c r="V5" s="95">
        <f t="shared" si="7"/>
        <v>5</v>
      </c>
      <c r="W5" s="95">
        <f t="shared" si="7"/>
        <v>4</v>
      </c>
      <c r="X5" s="95">
        <f t="shared" si="7"/>
        <v>4</v>
      </c>
      <c r="Y5" s="95">
        <f t="shared" si="7"/>
        <v>4</v>
      </c>
      <c r="Z5" s="95">
        <f t="shared" si="7"/>
        <v>5</v>
      </c>
      <c r="AA5" s="95">
        <f t="shared" si="7"/>
        <v>5</v>
      </c>
      <c r="AB5" s="95">
        <f t="shared" si="7"/>
        <v>4</v>
      </c>
      <c r="AC5" s="95">
        <f t="shared" si="7"/>
        <v>5</v>
      </c>
      <c r="AD5" s="95">
        <f t="shared" si="7"/>
        <v>5</v>
      </c>
      <c r="AE5" s="95">
        <f t="shared" si="7"/>
        <v>4</v>
      </c>
      <c r="AF5" s="95">
        <f t="shared" si="7"/>
        <v>5</v>
      </c>
      <c r="AG5" s="95">
        <f t="shared" si="7"/>
        <v>5</v>
      </c>
      <c r="AH5" s="95">
        <f t="shared" si="7"/>
        <v>4</v>
      </c>
      <c r="AI5" s="95">
        <f t="shared" si="7"/>
        <v>4</v>
      </c>
      <c r="AJ5" s="96">
        <f t="shared" si="7"/>
        <v>5</v>
      </c>
      <c r="AL5" s="162"/>
      <c r="AM5" s="117">
        <v>1</v>
      </c>
      <c r="AN5" s="95">
        <f ca="1">IF(COUNTIF(OFFSET($C$1:$H$1,3*$AM5,0),AN$4),1,0)*COUNTA(OFFSET($C$1:$H$1,3*$AM5,0))+IF(COUNTIF(OFFSET($C$1:$H$1,3*$AM5+1,0),AN$4),1,0)*COUNTA(OFFSET($C$1:$H$1,3*$AM5+1,0))+IF(COUNTIF(OFFSET($C$1:$H$1,3*$AM5+2,0),AN$4),1,0)*COUNTA(OFFSET($C$1:$H$1,3*$AM5+2,0))</f>
        <v>6</v>
      </c>
      <c r="AO5" s="95">
        <f t="shared" ref="AO5:BE19" ca="1" si="8">IF(COUNTIF(OFFSET($C$1:$H$1,3*$AM5,0),AO$4),1,0)*COUNTA(OFFSET($C$1:$H$1,3*$AM5,0))+IF(COUNTIF(OFFSET($C$1:$H$1,3*$AM5+1,0),AO$4),1,0)*COUNTA(OFFSET($C$1:$H$1,3*$AM5+1,0))+IF(COUNTIF(OFFSET($C$1:$H$1,3*$AM5+2,0),AO$4),1,0)*COUNTA(OFFSET($C$1:$H$1,3*$AM5+2,0))</f>
        <v>6</v>
      </c>
      <c r="AP5" s="95">
        <f t="shared" ca="1" si="8"/>
        <v>6</v>
      </c>
      <c r="AQ5" s="95">
        <f t="shared" ca="1" si="8"/>
        <v>6</v>
      </c>
      <c r="AR5" s="95">
        <f t="shared" ca="1" si="8"/>
        <v>6</v>
      </c>
      <c r="AS5" s="95">
        <f t="shared" ca="1" si="8"/>
        <v>6</v>
      </c>
      <c r="AT5" s="95">
        <f t="shared" ca="1" si="8"/>
        <v>6</v>
      </c>
      <c r="AU5" s="95">
        <f t="shared" ca="1" si="8"/>
        <v>6</v>
      </c>
      <c r="AV5" s="95">
        <f t="shared" ca="1" si="8"/>
        <v>6</v>
      </c>
      <c r="AW5" s="95">
        <f t="shared" ca="1" si="8"/>
        <v>6</v>
      </c>
      <c r="AX5" s="95">
        <f t="shared" ca="1" si="8"/>
        <v>6</v>
      </c>
      <c r="AY5" s="95">
        <f t="shared" ca="1" si="8"/>
        <v>6</v>
      </c>
      <c r="AZ5" s="95">
        <f t="shared" ca="1" si="8"/>
        <v>6</v>
      </c>
      <c r="BA5" s="95">
        <f t="shared" ca="1" si="8"/>
        <v>6</v>
      </c>
      <c r="BB5" s="95">
        <f t="shared" ca="1" si="8"/>
        <v>6</v>
      </c>
      <c r="BC5" s="95">
        <f t="shared" ca="1" si="8"/>
        <v>6</v>
      </c>
      <c r="BD5" s="95">
        <f t="shared" ca="1" si="8"/>
        <v>6</v>
      </c>
      <c r="BE5" s="96">
        <f t="shared" ca="1" si="8"/>
        <v>6</v>
      </c>
      <c r="BF5" s="162">
        <f t="shared" ref="BF5:BF19" ca="1" si="9">SUM(AN5:BE5)/COUNTIF(AN5:BE5,"&gt;"&amp;0)</f>
        <v>6</v>
      </c>
    </row>
    <row r="6" spans="1:58" x14ac:dyDescent="0.2">
      <c r="A6" s="181"/>
      <c r="B6" s="101">
        <v>3</v>
      </c>
      <c r="C6" s="113">
        <v>8</v>
      </c>
      <c r="D6" s="113">
        <v>3</v>
      </c>
      <c r="E6" s="113">
        <v>5</v>
      </c>
      <c r="F6" s="113">
        <v>7</v>
      </c>
      <c r="G6" s="113">
        <v>4</v>
      </c>
      <c r="H6" s="114">
        <v>6</v>
      </c>
      <c r="J6" s="92">
        <v>3</v>
      </c>
      <c r="K6" s="95">
        <f t="shared" si="0"/>
        <v>2</v>
      </c>
      <c r="L6" s="95">
        <f t="shared" si="1"/>
        <v>3</v>
      </c>
      <c r="M6" s="95">
        <f t="shared" si="2"/>
        <v>3</v>
      </c>
      <c r="N6" s="95">
        <f t="shared" si="3"/>
        <v>2</v>
      </c>
      <c r="O6" s="95">
        <f t="shared" si="4"/>
        <v>3</v>
      </c>
      <c r="P6" s="96">
        <f t="shared" si="5"/>
        <v>2</v>
      </c>
      <c r="R6" s="117">
        <v>3</v>
      </c>
      <c r="S6" s="95"/>
      <c r="T6" s="95"/>
      <c r="U6" s="95"/>
      <c r="V6" s="95">
        <f t="shared" ref="V6:AJ6" si="10">IF(COUNTIF($C$4:$H$4,$R6)+COUNTIF($C$4:$H$4,V$3)&gt;1,1,0)+IF(COUNTIF($C$5:$H$5,$R6)+COUNTIF($C$5:$H$5,V$3)&gt;1,1,0)+IF(COUNTIF($C$6:$H$6,$R6)+COUNTIF($C$6:$H$6,V$3)&gt;1,1,0)+IF(COUNTIF($C$7:$H$7,$R6)+COUNTIF($C$7:$H$7,V$3)&gt;1,1,0)+IF(COUNTIF($C$8:$H$8,$R6)+COUNTIF($C$8:$H$8,V$3)&gt;1,1,0)+IF(COUNTIF($C$9:$H$9,$R6)+COUNTIF($C$9:$H$9,V$3)&gt;1,1,0)+IF(COUNTIF($C$10:$H$10,$R6)+COUNTIF($C$10:$H$10,V$3)&gt;1,1,0)+IF(COUNTIF($C$11:$H$11,$R6)+COUNTIF($C$11:$H$11,V$3)&gt;1,1,0)+IF(COUNTIF($C$12:$H$12,$R6)+COUNTIF($C$12:$H$12,V$3)&gt;1,1,0)+IF(COUNTIF($C$13:$H$13,$R6)+COUNTIF($C$13:$H$13,V$3)&gt;1,1,0)+IF(COUNTIF($C$14:$H$14,$R6)+COUNTIF($C$14:$H$14,V$3)&gt;1,1,0)+IF(COUNTIF($C$15:$H$15,$R6)+COUNTIF($C$15:$H$15,V$3)&gt;1,1,0)+IF(COUNTIF($C$16:$H$16,$R6)+COUNTIF($C$16:$H$16,V$3)&gt;1,1,0)+IF(COUNTIF($C$17:$H$17,$R6)+COUNTIF($C$17:$H$17,V$3)&gt;1,1,0)+IF(COUNTIF($C$18:$H$18,$R6)+COUNTIF($C$18:$H$18,V$3)&gt;1,1,0)+IF(COUNTIF($C$19:$H$19,$R6)+COUNTIF($C$19:$H$19,V$3)&gt;1,1,0)+IF(COUNTIF($C$20:$H$20,$R6)+COUNTIF($C$20:$H$20,V$3)&gt;1,1,0)+IF(COUNTIF($C$21:$H$21,$R6)+COUNTIF($C$21:$H$21,V$3)&gt;1,1,0)+IF(COUNTIF($C$22:$H$22,$R6)+COUNTIF($C$22:$H$22,V$3)&gt;1,1,0)+IF(COUNTIF($C$23:$H$23,$R6)+COUNTIF($C$23:$H$23,V$3)&gt;1,1,0)+IF(COUNTIF($C$24:$H$24,$R6)+COUNTIF($C$24:$H$24,V$3)&gt;1,1,0)+IF(COUNTIF($C$25:$H$25,$R6)+COUNTIF($C$25:$H$25,V$3)&gt;1,1,0)+IF(COUNTIF($C$26:$H$26,$R6)+COUNTIF($C$26:$H$26,V$3)&gt;1,1,0)+IF(COUNTIF($C$27:$H$27,$R6)+COUNTIF($C$27:$H$27,V$3)&gt;1,1,0)+IF(COUNTIF($C$28:$H$28,$R6)+COUNTIF($C$28:$H$28,V$3)&gt;1,1,0)+IF(COUNTIF($C$29:$H$29,$R6)+COUNTIF($C$29:$H$29,V$3)&gt;1,1,0)+IF(COUNTIF($C$30:$H$30,$R6)+COUNTIF($C$30:$H$30,V$3)&gt;1,1,0)+IF(COUNTIF($C$31:$H$31,$R6)+COUNTIF($C$31:$H$31,V$3)&gt;1,1,0)+IF(COUNTIF($C$32:$H$32,$R6)+COUNTIF($C$32:$H$32,V$3)&gt;1,1,0)+IF(COUNTIF($C$33:$H$33,$R6)+COUNTIF($C$33:$H$33,V$3)&gt;1,1,0)+IF(COUNTIF($C$34:$H$34,$R6)+COUNTIF($C$34:$H$34,V$3)&gt;1,1,0)+IF(COUNTIF($C$35:$H$35,$R6)+COUNTIF($C$35:$H$35,V$3)&gt;1,1,0)+IF(COUNTIF($C$36:$H$36,$R6)+COUNTIF($C$36:$H$36,V$3)&gt;1,1,0)+IF(COUNTIF($C$37:$H$37,$R6)+COUNTIF($C$37:$H$37,V$3)&gt;1,1,0)+IF(COUNTIF($C$38:$H$38,$R6)+COUNTIF($C$38:$H$38,V$3)&gt;1,1,0)+IF(COUNTIF($C$39:$H$39,$R6)+COUNTIF($C$39:$H$39,V$3)&gt;1,1,0)+IF(COUNTIF($C$40:$H$40,$R6)+COUNTIF($C$40:$H$40,V$3)&gt;1,1,0)+IF(COUNTIF($C$41:$H$41,$R6)+COUNTIF($C$41:$H$41,V$3)&gt;1,1,0)+IF(COUNTIF($C$42:$H$42,$R6)+COUNTIF($C$42:$H$42,V$3)&gt;1,1,0)+IF(COUNTIF($C$43:$H$43,$R6)+COUNTIF($C$43:$H$43,V$3)&gt;1,1,0)+IF(COUNTIF($C$44:$H$44,$R6)+COUNTIF($C$44:$H$44,V$3)&gt;1,1,0)+IF(COUNTIF($C$45:$H$45,$R6)+COUNTIF($C$45:$H$45,V$3)&gt;1,1,0)+IF(COUNTIF($C$46:$H$46,$R6)+COUNTIF($C$46:$H$46,V$3)&gt;1,1,0)+IF(COUNTIF($C$47:$H$47,$R6)+COUNTIF($C$47:$H$47,V$3)&gt;1,1,0)+IF(COUNTIF($C$48:$H$48,$R6)+COUNTIF($C$48:$H$48,V$3)&gt;1,1,0)</f>
        <v>6</v>
      </c>
      <c r="W6" s="95">
        <f t="shared" si="10"/>
        <v>6</v>
      </c>
      <c r="X6" s="95">
        <f t="shared" si="10"/>
        <v>5</v>
      </c>
      <c r="Y6" s="95">
        <f t="shared" si="10"/>
        <v>4</v>
      </c>
      <c r="Z6" s="95">
        <f t="shared" si="10"/>
        <v>3</v>
      </c>
      <c r="AA6" s="95">
        <f t="shared" si="10"/>
        <v>4</v>
      </c>
      <c r="AB6" s="95">
        <f t="shared" si="10"/>
        <v>4</v>
      </c>
      <c r="AC6" s="95">
        <f t="shared" si="10"/>
        <v>4</v>
      </c>
      <c r="AD6" s="95">
        <f t="shared" si="10"/>
        <v>5</v>
      </c>
      <c r="AE6" s="95">
        <f t="shared" si="10"/>
        <v>5</v>
      </c>
      <c r="AF6" s="95">
        <f t="shared" si="10"/>
        <v>4</v>
      </c>
      <c r="AG6" s="95">
        <f t="shared" si="10"/>
        <v>5</v>
      </c>
      <c r="AH6" s="95">
        <f t="shared" si="10"/>
        <v>4</v>
      </c>
      <c r="AI6" s="95">
        <f t="shared" si="10"/>
        <v>5</v>
      </c>
      <c r="AJ6" s="96">
        <f t="shared" si="10"/>
        <v>4</v>
      </c>
      <c r="AL6" s="162"/>
      <c r="AM6" s="117">
        <v>2</v>
      </c>
      <c r="AN6" s="95">
        <f t="shared" ref="AN6:AN19" ca="1" si="11">IF(COUNTIF(OFFSET($C$1:$H$1,3*$AM6,0),AN$4),1,0)*COUNTA(OFFSET($C$1:$H$1,3*$AM6,0))+IF(COUNTIF(OFFSET($C$1:$H$1,3*$AM6+1,0),AN$4),1,0)*COUNTA(OFFSET($C$1:$H$1,3*$AM6+1,0))+IF(COUNTIF(OFFSET($C$1:$H$1,3*$AM6+2,0),AN$4),1,0)*COUNTA(OFFSET($C$1:$H$1,3*$AM6+2,0))</f>
        <v>6</v>
      </c>
      <c r="AO6" s="95">
        <f t="shared" ca="1" si="8"/>
        <v>6</v>
      </c>
      <c r="AP6" s="95">
        <f t="shared" ca="1" si="8"/>
        <v>6</v>
      </c>
      <c r="AQ6" s="95">
        <f t="shared" ca="1" si="8"/>
        <v>6</v>
      </c>
      <c r="AR6" s="95">
        <f t="shared" ca="1" si="8"/>
        <v>6</v>
      </c>
      <c r="AS6" s="95">
        <f t="shared" ca="1" si="8"/>
        <v>6</v>
      </c>
      <c r="AT6" s="95">
        <f t="shared" ca="1" si="8"/>
        <v>6</v>
      </c>
      <c r="AU6" s="95">
        <f t="shared" ca="1" si="8"/>
        <v>6</v>
      </c>
      <c r="AV6" s="95">
        <f t="shared" ca="1" si="8"/>
        <v>6</v>
      </c>
      <c r="AW6" s="95">
        <f t="shared" ca="1" si="8"/>
        <v>6</v>
      </c>
      <c r="AX6" s="95">
        <f t="shared" ca="1" si="8"/>
        <v>6</v>
      </c>
      <c r="AY6" s="95">
        <f t="shared" ca="1" si="8"/>
        <v>6</v>
      </c>
      <c r="AZ6" s="95">
        <f t="shared" ca="1" si="8"/>
        <v>6</v>
      </c>
      <c r="BA6" s="95">
        <f t="shared" ca="1" si="8"/>
        <v>6</v>
      </c>
      <c r="BB6" s="95">
        <f t="shared" ca="1" si="8"/>
        <v>6</v>
      </c>
      <c r="BC6" s="95">
        <f t="shared" ca="1" si="8"/>
        <v>6</v>
      </c>
      <c r="BD6" s="95">
        <f t="shared" ca="1" si="8"/>
        <v>6</v>
      </c>
      <c r="BE6" s="96">
        <f t="shared" ca="1" si="8"/>
        <v>6</v>
      </c>
      <c r="BF6" s="162">
        <f t="shared" ca="1" si="9"/>
        <v>6</v>
      </c>
    </row>
    <row r="7" spans="1:58" x14ac:dyDescent="0.2">
      <c r="A7" s="181">
        <v>2</v>
      </c>
      <c r="B7" s="99">
        <v>4</v>
      </c>
      <c r="C7" s="109">
        <v>8</v>
      </c>
      <c r="D7" s="109">
        <v>1</v>
      </c>
      <c r="E7" s="109">
        <v>13</v>
      </c>
      <c r="F7" s="109">
        <v>7</v>
      </c>
      <c r="G7" s="109">
        <v>18</v>
      </c>
      <c r="H7" s="110">
        <v>12</v>
      </c>
      <c r="I7" s="94">
        <f>SUM(C7:H9)</f>
        <v>171</v>
      </c>
      <c r="J7" s="92">
        <v>4</v>
      </c>
      <c r="K7" s="95">
        <f t="shared" si="0"/>
        <v>2</v>
      </c>
      <c r="L7" s="95">
        <f t="shared" si="1"/>
        <v>3</v>
      </c>
      <c r="M7" s="95">
        <f t="shared" si="2"/>
        <v>2</v>
      </c>
      <c r="N7" s="95">
        <f t="shared" si="3"/>
        <v>3</v>
      </c>
      <c r="O7" s="95">
        <f t="shared" si="4"/>
        <v>2</v>
      </c>
      <c r="P7" s="96">
        <f t="shared" si="5"/>
        <v>3</v>
      </c>
      <c r="R7" s="117">
        <v>4</v>
      </c>
      <c r="S7" s="95"/>
      <c r="T7" s="95"/>
      <c r="U7" s="95"/>
      <c r="V7" s="95"/>
      <c r="W7" s="95">
        <f t="shared" ref="W7:AJ7" si="12">IF(COUNTIF($C$4:$H$4,$R7)+COUNTIF($C$4:$H$4,W$3)&gt;1,1,0)+IF(COUNTIF($C$5:$H$5,$R7)+COUNTIF($C$5:$H$5,W$3)&gt;1,1,0)+IF(COUNTIF($C$6:$H$6,$R7)+COUNTIF($C$6:$H$6,W$3)&gt;1,1,0)+IF(COUNTIF($C$7:$H$7,$R7)+COUNTIF($C$7:$H$7,W$3)&gt;1,1,0)+IF(COUNTIF($C$8:$H$8,$R7)+COUNTIF($C$8:$H$8,W$3)&gt;1,1,0)+IF(COUNTIF($C$9:$H$9,$R7)+COUNTIF($C$9:$H$9,W$3)&gt;1,1,0)+IF(COUNTIF($C$10:$H$10,$R7)+COUNTIF($C$10:$H$10,W$3)&gt;1,1,0)+IF(COUNTIF($C$11:$H$11,$R7)+COUNTIF($C$11:$H$11,W$3)&gt;1,1,0)+IF(COUNTIF($C$12:$H$12,$R7)+COUNTIF($C$12:$H$12,W$3)&gt;1,1,0)+IF(COUNTIF($C$13:$H$13,$R7)+COUNTIF($C$13:$H$13,W$3)&gt;1,1,0)+IF(COUNTIF($C$14:$H$14,$R7)+COUNTIF($C$14:$H$14,W$3)&gt;1,1,0)+IF(COUNTIF($C$15:$H$15,$R7)+COUNTIF($C$15:$H$15,W$3)&gt;1,1,0)+IF(COUNTIF($C$16:$H$16,$R7)+COUNTIF($C$16:$H$16,W$3)&gt;1,1,0)+IF(COUNTIF($C$17:$H$17,$R7)+COUNTIF($C$17:$H$17,W$3)&gt;1,1,0)+IF(COUNTIF($C$18:$H$18,$R7)+COUNTIF($C$18:$H$18,W$3)&gt;1,1,0)+IF(COUNTIF($C$19:$H$19,$R7)+COUNTIF($C$19:$H$19,W$3)&gt;1,1,0)+IF(COUNTIF($C$20:$H$20,$R7)+COUNTIF($C$20:$H$20,W$3)&gt;1,1,0)+IF(COUNTIF($C$21:$H$21,$R7)+COUNTIF($C$21:$H$21,W$3)&gt;1,1,0)+IF(COUNTIF($C$22:$H$22,$R7)+COUNTIF($C$22:$H$22,W$3)&gt;1,1,0)+IF(COUNTIF($C$23:$H$23,$R7)+COUNTIF($C$23:$H$23,W$3)&gt;1,1,0)+IF(COUNTIF($C$24:$H$24,$R7)+COUNTIF($C$24:$H$24,W$3)&gt;1,1,0)+IF(COUNTIF($C$25:$H$25,$R7)+COUNTIF($C$25:$H$25,W$3)&gt;1,1,0)+IF(COUNTIF($C$26:$H$26,$R7)+COUNTIF($C$26:$H$26,W$3)&gt;1,1,0)+IF(COUNTIF($C$27:$H$27,$R7)+COUNTIF($C$27:$H$27,W$3)&gt;1,1,0)+IF(COUNTIF($C$28:$H$28,$R7)+COUNTIF($C$28:$H$28,W$3)&gt;1,1,0)+IF(COUNTIF($C$29:$H$29,$R7)+COUNTIF($C$29:$H$29,W$3)&gt;1,1,0)+IF(COUNTIF($C$30:$H$30,$R7)+COUNTIF($C$30:$H$30,W$3)&gt;1,1,0)+IF(COUNTIF($C$31:$H$31,$R7)+COUNTIF($C$31:$H$31,W$3)&gt;1,1,0)+IF(COUNTIF($C$32:$H$32,$R7)+COUNTIF($C$32:$H$32,W$3)&gt;1,1,0)+IF(COUNTIF($C$33:$H$33,$R7)+COUNTIF($C$33:$H$33,W$3)&gt;1,1,0)+IF(COUNTIF($C$34:$H$34,$R7)+COUNTIF($C$34:$H$34,W$3)&gt;1,1,0)+IF(COUNTIF($C$35:$H$35,$R7)+COUNTIF($C$35:$H$35,W$3)&gt;1,1,0)+IF(COUNTIF($C$36:$H$36,$R7)+COUNTIF($C$36:$H$36,W$3)&gt;1,1,0)+IF(COUNTIF($C$37:$H$37,$R7)+COUNTIF($C$37:$H$37,W$3)&gt;1,1,0)+IF(COUNTIF($C$38:$H$38,$R7)+COUNTIF($C$38:$H$38,W$3)&gt;1,1,0)+IF(COUNTIF($C$39:$H$39,$R7)+COUNTIF($C$39:$H$39,W$3)&gt;1,1,0)+IF(COUNTIF($C$40:$H$40,$R7)+COUNTIF($C$40:$H$40,W$3)&gt;1,1,0)+IF(COUNTIF($C$41:$H$41,$R7)+COUNTIF($C$41:$H$41,W$3)&gt;1,1,0)+IF(COUNTIF($C$42:$H$42,$R7)+COUNTIF($C$42:$H$42,W$3)&gt;1,1,0)+IF(COUNTIF($C$43:$H$43,$R7)+COUNTIF($C$43:$H$43,W$3)&gt;1,1,0)+IF(COUNTIF($C$44:$H$44,$R7)+COUNTIF($C$44:$H$44,W$3)&gt;1,1,0)+IF(COUNTIF($C$45:$H$45,$R7)+COUNTIF($C$45:$H$45,W$3)&gt;1,1,0)+IF(COUNTIF($C$46:$H$46,$R7)+COUNTIF($C$46:$H$46,W$3)&gt;1,1,0)+IF(COUNTIF($C$47:$H$47,$R7)+COUNTIF($C$47:$H$47,W$3)&gt;1,1,0)+IF(COUNTIF($C$48:$H$48,$R7)+COUNTIF($C$48:$H$48,W$3)&gt;1,1,0)</f>
        <v>4</v>
      </c>
      <c r="X7" s="95">
        <f t="shared" si="12"/>
        <v>4</v>
      </c>
      <c r="Y7" s="95">
        <f t="shared" si="12"/>
        <v>5</v>
      </c>
      <c r="Z7" s="95">
        <f t="shared" si="12"/>
        <v>5</v>
      </c>
      <c r="AA7" s="95">
        <f t="shared" si="12"/>
        <v>4</v>
      </c>
      <c r="AB7" s="95">
        <f t="shared" si="12"/>
        <v>5</v>
      </c>
      <c r="AC7" s="95">
        <f t="shared" si="12"/>
        <v>4</v>
      </c>
      <c r="AD7" s="95">
        <f t="shared" si="12"/>
        <v>5</v>
      </c>
      <c r="AE7" s="95">
        <f t="shared" si="12"/>
        <v>4</v>
      </c>
      <c r="AF7" s="95">
        <f t="shared" si="12"/>
        <v>5</v>
      </c>
      <c r="AG7" s="95">
        <f t="shared" si="12"/>
        <v>3</v>
      </c>
      <c r="AH7" s="95">
        <f t="shared" si="12"/>
        <v>5</v>
      </c>
      <c r="AI7" s="95">
        <f t="shared" si="12"/>
        <v>4</v>
      </c>
      <c r="AJ7" s="96">
        <f t="shared" si="12"/>
        <v>3</v>
      </c>
      <c r="AL7" s="162"/>
      <c r="AM7" s="117">
        <v>3</v>
      </c>
      <c r="AN7" s="95">
        <f t="shared" ca="1" si="11"/>
        <v>6</v>
      </c>
      <c r="AO7" s="95">
        <f t="shared" ca="1" si="8"/>
        <v>6</v>
      </c>
      <c r="AP7" s="95">
        <f t="shared" ca="1" si="8"/>
        <v>6</v>
      </c>
      <c r="AQ7" s="95">
        <f t="shared" ca="1" si="8"/>
        <v>6</v>
      </c>
      <c r="AR7" s="95">
        <f t="shared" ca="1" si="8"/>
        <v>6</v>
      </c>
      <c r="AS7" s="95">
        <f t="shared" ca="1" si="8"/>
        <v>6</v>
      </c>
      <c r="AT7" s="95">
        <f t="shared" ca="1" si="8"/>
        <v>6</v>
      </c>
      <c r="AU7" s="95">
        <f t="shared" ca="1" si="8"/>
        <v>6</v>
      </c>
      <c r="AV7" s="95">
        <f t="shared" ca="1" si="8"/>
        <v>6</v>
      </c>
      <c r="AW7" s="95">
        <f t="shared" ca="1" si="8"/>
        <v>6</v>
      </c>
      <c r="AX7" s="95">
        <f t="shared" ca="1" si="8"/>
        <v>6</v>
      </c>
      <c r="AY7" s="95">
        <f t="shared" ca="1" si="8"/>
        <v>6</v>
      </c>
      <c r="AZ7" s="95">
        <f t="shared" ca="1" si="8"/>
        <v>6</v>
      </c>
      <c r="BA7" s="95">
        <f t="shared" ca="1" si="8"/>
        <v>6</v>
      </c>
      <c r="BB7" s="95">
        <f t="shared" ca="1" si="8"/>
        <v>6</v>
      </c>
      <c r="BC7" s="95">
        <f t="shared" ca="1" si="8"/>
        <v>6</v>
      </c>
      <c r="BD7" s="95">
        <f t="shared" ca="1" si="8"/>
        <v>6</v>
      </c>
      <c r="BE7" s="96">
        <f t="shared" ca="1" si="8"/>
        <v>6</v>
      </c>
      <c r="BF7" s="162">
        <f t="shared" ca="1" si="9"/>
        <v>6</v>
      </c>
    </row>
    <row r="8" spans="1:58" x14ac:dyDescent="0.2">
      <c r="A8" s="181"/>
      <c r="B8" s="100">
        <v>5</v>
      </c>
      <c r="C8" s="111">
        <v>17</v>
      </c>
      <c r="D8" s="111">
        <v>16</v>
      </c>
      <c r="E8" s="111">
        <v>11</v>
      </c>
      <c r="F8" s="111">
        <v>2</v>
      </c>
      <c r="G8" s="111">
        <v>6</v>
      </c>
      <c r="H8" s="112">
        <v>5</v>
      </c>
      <c r="J8" s="92">
        <v>5</v>
      </c>
      <c r="K8" s="95">
        <f t="shared" si="0"/>
        <v>3</v>
      </c>
      <c r="L8" s="95">
        <f t="shared" si="1"/>
        <v>2</v>
      </c>
      <c r="M8" s="95">
        <f t="shared" si="2"/>
        <v>3</v>
      </c>
      <c r="N8" s="95">
        <f t="shared" si="3"/>
        <v>2</v>
      </c>
      <c r="O8" s="95">
        <f t="shared" si="4"/>
        <v>2</v>
      </c>
      <c r="P8" s="96">
        <f t="shared" si="5"/>
        <v>3</v>
      </c>
      <c r="R8" s="117">
        <v>5</v>
      </c>
      <c r="S8" s="95"/>
      <c r="T8" s="95"/>
      <c r="U8" s="95"/>
      <c r="V8" s="95"/>
      <c r="W8" s="95"/>
      <c r="X8" s="95">
        <f t="shared" ref="X8:AJ8" si="13">IF(COUNTIF($C$4:$H$4,$R8)+COUNTIF($C$4:$H$4,X$3)&gt;1,1,0)+IF(COUNTIF($C$5:$H$5,$R8)+COUNTIF($C$5:$H$5,X$3)&gt;1,1,0)+IF(COUNTIF($C$6:$H$6,$R8)+COUNTIF($C$6:$H$6,X$3)&gt;1,1,0)+IF(COUNTIF($C$7:$H$7,$R8)+COUNTIF($C$7:$H$7,X$3)&gt;1,1,0)+IF(COUNTIF($C$8:$H$8,$R8)+COUNTIF($C$8:$H$8,X$3)&gt;1,1,0)+IF(COUNTIF($C$9:$H$9,$R8)+COUNTIF($C$9:$H$9,X$3)&gt;1,1,0)+IF(COUNTIF($C$10:$H$10,$R8)+COUNTIF($C$10:$H$10,X$3)&gt;1,1,0)+IF(COUNTIF($C$11:$H$11,$R8)+COUNTIF($C$11:$H$11,X$3)&gt;1,1,0)+IF(COUNTIF($C$12:$H$12,$R8)+COUNTIF($C$12:$H$12,X$3)&gt;1,1,0)+IF(COUNTIF($C$13:$H$13,$R8)+COUNTIF($C$13:$H$13,X$3)&gt;1,1,0)+IF(COUNTIF($C$14:$H$14,$R8)+COUNTIF($C$14:$H$14,X$3)&gt;1,1,0)+IF(COUNTIF($C$15:$H$15,$R8)+COUNTIF($C$15:$H$15,X$3)&gt;1,1,0)+IF(COUNTIF($C$16:$H$16,$R8)+COUNTIF($C$16:$H$16,X$3)&gt;1,1,0)+IF(COUNTIF($C$17:$H$17,$R8)+COUNTIF($C$17:$H$17,X$3)&gt;1,1,0)+IF(COUNTIF($C$18:$H$18,$R8)+COUNTIF($C$18:$H$18,X$3)&gt;1,1,0)+IF(COUNTIF($C$19:$H$19,$R8)+COUNTIF($C$19:$H$19,X$3)&gt;1,1,0)+IF(COUNTIF($C$20:$H$20,$R8)+COUNTIF($C$20:$H$20,X$3)&gt;1,1,0)+IF(COUNTIF($C$21:$H$21,$R8)+COUNTIF($C$21:$H$21,X$3)&gt;1,1,0)+IF(COUNTIF($C$22:$H$22,$R8)+COUNTIF($C$22:$H$22,X$3)&gt;1,1,0)+IF(COUNTIF($C$23:$H$23,$R8)+COUNTIF($C$23:$H$23,X$3)&gt;1,1,0)+IF(COUNTIF($C$24:$H$24,$R8)+COUNTIF($C$24:$H$24,X$3)&gt;1,1,0)+IF(COUNTIF($C$25:$H$25,$R8)+COUNTIF($C$25:$H$25,X$3)&gt;1,1,0)+IF(COUNTIF($C$26:$H$26,$R8)+COUNTIF($C$26:$H$26,X$3)&gt;1,1,0)+IF(COUNTIF($C$27:$H$27,$R8)+COUNTIF($C$27:$H$27,X$3)&gt;1,1,0)+IF(COUNTIF($C$28:$H$28,$R8)+COUNTIF($C$28:$H$28,X$3)&gt;1,1,0)+IF(COUNTIF($C$29:$H$29,$R8)+COUNTIF($C$29:$H$29,X$3)&gt;1,1,0)+IF(COUNTIF($C$30:$H$30,$R8)+COUNTIF($C$30:$H$30,X$3)&gt;1,1,0)+IF(COUNTIF($C$31:$H$31,$R8)+COUNTIF($C$31:$H$31,X$3)&gt;1,1,0)+IF(COUNTIF($C$32:$H$32,$R8)+COUNTIF($C$32:$H$32,X$3)&gt;1,1,0)+IF(COUNTIF($C$33:$H$33,$R8)+COUNTIF($C$33:$H$33,X$3)&gt;1,1,0)+IF(COUNTIF($C$34:$H$34,$R8)+COUNTIF($C$34:$H$34,X$3)&gt;1,1,0)+IF(COUNTIF($C$35:$H$35,$R8)+COUNTIF($C$35:$H$35,X$3)&gt;1,1,0)+IF(COUNTIF($C$36:$H$36,$R8)+COUNTIF($C$36:$H$36,X$3)&gt;1,1,0)+IF(COUNTIF($C$37:$H$37,$R8)+COUNTIF($C$37:$H$37,X$3)&gt;1,1,0)+IF(COUNTIF($C$38:$H$38,$R8)+COUNTIF($C$38:$H$38,X$3)&gt;1,1,0)+IF(COUNTIF($C$39:$H$39,$R8)+COUNTIF($C$39:$H$39,X$3)&gt;1,1,0)+IF(COUNTIF($C$40:$H$40,$R8)+COUNTIF($C$40:$H$40,X$3)&gt;1,1,0)+IF(COUNTIF($C$41:$H$41,$R8)+COUNTIF($C$41:$H$41,X$3)&gt;1,1,0)+IF(COUNTIF($C$42:$H$42,$R8)+COUNTIF($C$42:$H$42,X$3)&gt;1,1,0)+IF(COUNTIF($C$43:$H$43,$R8)+COUNTIF($C$43:$H$43,X$3)&gt;1,1,0)+IF(COUNTIF($C$44:$H$44,$R8)+COUNTIF($C$44:$H$44,X$3)&gt;1,1,0)+IF(COUNTIF($C$45:$H$45,$R8)+COUNTIF($C$45:$H$45,X$3)&gt;1,1,0)+IF(COUNTIF($C$46:$H$46,$R8)+COUNTIF($C$46:$H$46,X$3)&gt;1,1,0)+IF(COUNTIF($C$47:$H$47,$R8)+COUNTIF($C$47:$H$47,X$3)&gt;1,1,0)+IF(COUNTIF($C$48:$H$48,$R8)+COUNTIF($C$48:$H$48,X$3)&gt;1,1,0)</f>
        <v>4</v>
      </c>
      <c r="Y8" s="95">
        <f t="shared" si="13"/>
        <v>4</v>
      </c>
      <c r="Z8" s="95">
        <f t="shared" si="13"/>
        <v>4</v>
      </c>
      <c r="AA8" s="95">
        <f t="shared" si="13"/>
        <v>4</v>
      </c>
      <c r="AB8" s="95">
        <f t="shared" si="13"/>
        <v>5</v>
      </c>
      <c r="AC8" s="95">
        <f t="shared" si="13"/>
        <v>5</v>
      </c>
      <c r="AD8" s="95">
        <f t="shared" si="13"/>
        <v>5</v>
      </c>
      <c r="AE8" s="95">
        <f t="shared" si="13"/>
        <v>5</v>
      </c>
      <c r="AF8" s="95">
        <f t="shared" si="13"/>
        <v>5</v>
      </c>
      <c r="AG8" s="95">
        <f t="shared" si="13"/>
        <v>4</v>
      </c>
      <c r="AH8" s="95">
        <f t="shared" si="13"/>
        <v>4</v>
      </c>
      <c r="AI8" s="95">
        <f t="shared" si="13"/>
        <v>4</v>
      </c>
      <c r="AJ8" s="96">
        <f t="shared" si="13"/>
        <v>4</v>
      </c>
      <c r="AL8" s="162"/>
      <c r="AM8" s="117">
        <v>4</v>
      </c>
      <c r="AN8" s="95">
        <f t="shared" ca="1" si="11"/>
        <v>6</v>
      </c>
      <c r="AO8" s="95">
        <f t="shared" ca="1" si="8"/>
        <v>6</v>
      </c>
      <c r="AP8" s="95">
        <f t="shared" ca="1" si="8"/>
        <v>6</v>
      </c>
      <c r="AQ8" s="95">
        <f t="shared" ca="1" si="8"/>
        <v>6</v>
      </c>
      <c r="AR8" s="95">
        <f t="shared" ca="1" si="8"/>
        <v>6</v>
      </c>
      <c r="AS8" s="95">
        <f t="shared" ca="1" si="8"/>
        <v>6</v>
      </c>
      <c r="AT8" s="95">
        <f t="shared" ca="1" si="8"/>
        <v>6</v>
      </c>
      <c r="AU8" s="95">
        <f t="shared" ca="1" si="8"/>
        <v>6</v>
      </c>
      <c r="AV8" s="95">
        <f t="shared" ca="1" si="8"/>
        <v>6</v>
      </c>
      <c r="AW8" s="95">
        <f t="shared" ca="1" si="8"/>
        <v>6</v>
      </c>
      <c r="AX8" s="95">
        <f t="shared" ca="1" si="8"/>
        <v>6</v>
      </c>
      <c r="AY8" s="95">
        <f t="shared" ca="1" si="8"/>
        <v>6</v>
      </c>
      <c r="AZ8" s="95">
        <f t="shared" ca="1" si="8"/>
        <v>6</v>
      </c>
      <c r="BA8" s="95">
        <f t="shared" ca="1" si="8"/>
        <v>6</v>
      </c>
      <c r="BB8" s="95">
        <f t="shared" ca="1" si="8"/>
        <v>6</v>
      </c>
      <c r="BC8" s="95">
        <f t="shared" ca="1" si="8"/>
        <v>6</v>
      </c>
      <c r="BD8" s="95">
        <f t="shared" ca="1" si="8"/>
        <v>6</v>
      </c>
      <c r="BE8" s="96">
        <f t="shared" ca="1" si="8"/>
        <v>6</v>
      </c>
      <c r="BF8" s="162">
        <f t="shared" ca="1" si="9"/>
        <v>6</v>
      </c>
    </row>
    <row r="9" spans="1:58" x14ac:dyDescent="0.2">
      <c r="A9" s="181"/>
      <c r="B9" s="101">
        <v>6</v>
      </c>
      <c r="C9" s="113">
        <v>9</v>
      </c>
      <c r="D9" s="113">
        <v>15</v>
      </c>
      <c r="E9" s="113">
        <v>14</v>
      </c>
      <c r="F9" s="113">
        <v>4</v>
      </c>
      <c r="G9" s="113">
        <v>10</v>
      </c>
      <c r="H9" s="114">
        <v>3</v>
      </c>
      <c r="J9" s="92">
        <v>6</v>
      </c>
      <c r="K9" s="95">
        <f t="shared" si="0"/>
        <v>2</v>
      </c>
      <c r="L9" s="95">
        <f t="shared" si="1"/>
        <v>2</v>
      </c>
      <c r="M9" s="95">
        <f t="shared" si="2"/>
        <v>3</v>
      </c>
      <c r="N9" s="95">
        <f t="shared" si="3"/>
        <v>2</v>
      </c>
      <c r="O9" s="95">
        <f t="shared" si="4"/>
        <v>3</v>
      </c>
      <c r="P9" s="96">
        <f t="shared" si="5"/>
        <v>3</v>
      </c>
      <c r="R9" s="117">
        <v>6</v>
      </c>
      <c r="S9" s="95"/>
      <c r="T9" s="95"/>
      <c r="U9" s="95"/>
      <c r="V9" s="95"/>
      <c r="W9" s="95"/>
      <c r="X9" s="95"/>
      <c r="Y9" s="95">
        <f t="shared" ref="Y9:AJ9" si="14">IF(COUNTIF($C$4:$H$4,$R9)+COUNTIF($C$4:$H$4,Y$3)&gt;1,1,0)+IF(COUNTIF($C$5:$H$5,$R9)+COUNTIF($C$5:$H$5,Y$3)&gt;1,1,0)+IF(COUNTIF($C$6:$H$6,$R9)+COUNTIF($C$6:$H$6,Y$3)&gt;1,1,0)+IF(COUNTIF($C$7:$H$7,$R9)+COUNTIF($C$7:$H$7,Y$3)&gt;1,1,0)+IF(COUNTIF($C$8:$H$8,$R9)+COUNTIF($C$8:$H$8,Y$3)&gt;1,1,0)+IF(COUNTIF($C$9:$H$9,$R9)+COUNTIF($C$9:$H$9,Y$3)&gt;1,1,0)+IF(COUNTIF($C$10:$H$10,$R9)+COUNTIF($C$10:$H$10,Y$3)&gt;1,1,0)+IF(COUNTIF($C$11:$H$11,$R9)+COUNTIF($C$11:$H$11,Y$3)&gt;1,1,0)+IF(COUNTIF($C$12:$H$12,$R9)+COUNTIF($C$12:$H$12,Y$3)&gt;1,1,0)+IF(COUNTIF($C$13:$H$13,$R9)+COUNTIF($C$13:$H$13,Y$3)&gt;1,1,0)+IF(COUNTIF($C$14:$H$14,$R9)+COUNTIF($C$14:$H$14,Y$3)&gt;1,1,0)+IF(COUNTIF($C$15:$H$15,$R9)+COUNTIF($C$15:$H$15,Y$3)&gt;1,1,0)+IF(COUNTIF($C$16:$H$16,$R9)+COUNTIF($C$16:$H$16,Y$3)&gt;1,1,0)+IF(COUNTIF($C$17:$H$17,$R9)+COUNTIF($C$17:$H$17,Y$3)&gt;1,1,0)+IF(COUNTIF($C$18:$H$18,$R9)+COUNTIF($C$18:$H$18,Y$3)&gt;1,1,0)+IF(COUNTIF($C$19:$H$19,$R9)+COUNTIF($C$19:$H$19,Y$3)&gt;1,1,0)+IF(COUNTIF($C$20:$H$20,$R9)+COUNTIF($C$20:$H$20,Y$3)&gt;1,1,0)+IF(COUNTIF($C$21:$H$21,$R9)+COUNTIF($C$21:$H$21,Y$3)&gt;1,1,0)+IF(COUNTIF($C$22:$H$22,$R9)+COUNTIF($C$22:$H$22,Y$3)&gt;1,1,0)+IF(COUNTIF($C$23:$H$23,$R9)+COUNTIF($C$23:$H$23,Y$3)&gt;1,1,0)+IF(COUNTIF($C$24:$H$24,$R9)+COUNTIF($C$24:$H$24,Y$3)&gt;1,1,0)+IF(COUNTIF($C$25:$H$25,$R9)+COUNTIF($C$25:$H$25,Y$3)&gt;1,1,0)+IF(COUNTIF($C$26:$H$26,$R9)+COUNTIF($C$26:$H$26,Y$3)&gt;1,1,0)+IF(COUNTIF($C$27:$H$27,$R9)+COUNTIF($C$27:$H$27,Y$3)&gt;1,1,0)+IF(COUNTIF($C$28:$H$28,$R9)+COUNTIF($C$28:$H$28,Y$3)&gt;1,1,0)+IF(COUNTIF($C$29:$H$29,$R9)+COUNTIF($C$29:$H$29,Y$3)&gt;1,1,0)+IF(COUNTIF($C$30:$H$30,$R9)+COUNTIF($C$30:$H$30,Y$3)&gt;1,1,0)+IF(COUNTIF($C$31:$H$31,$R9)+COUNTIF($C$31:$H$31,Y$3)&gt;1,1,0)+IF(COUNTIF($C$32:$H$32,$R9)+COUNTIF($C$32:$H$32,Y$3)&gt;1,1,0)+IF(COUNTIF($C$33:$H$33,$R9)+COUNTIF($C$33:$H$33,Y$3)&gt;1,1,0)+IF(COUNTIF($C$34:$H$34,$R9)+COUNTIF($C$34:$H$34,Y$3)&gt;1,1,0)+IF(COUNTIF($C$35:$H$35,$R9)+COUNTIF($C$35:$H$35,Y$3)&gt;1,1,0)+IF(COUNTIF($C$36:$H$36,$R9)+COUNTIF($C$36:$H$36,Y$3)&gt;1,1,0)+IF(COUNTIF($C$37:$H$37,$R9)+COUNTIF($C$37:$H$37,Y$3)&gt;1,1,0)+IF(COUNTIF($C$38:$H$38,$R9)+COUNTIF($C$38:$H$38,Y$3)&gt;1,1,0)+IF(COUNTIF($C$39:$H$39,$R9)+COUNTIF($C$39:$H$39,Y$3)&gt;1,1,0)+IF(COUNTIF($C$40:$H$40,$R9)+COUNTIF($C$40:$H$40,Y$3)&gt;1,1,0)+IF(COUNTIF($C$41:$H$41,$R9)+COUNTIF($C$41:$H$41,Y$3)&gt;1,1,0)+IF(COUNTIF($C$42:$H$42,$R9)+COUNTIF($C$42:$H$42,Y$3)&gt;1,1,0)+IF(COUNTIF($C$43:$H$43,$R9)+COUNTIF($C$43:$H$43,Y$3)&gt;1,1,0)+IF(COUNTIF($C$44:$H$44,$R9)+COUNTIF($C$44:$H$44,Y$3)&gt;1,1,0)+IF(COUNTIF($C$45:$H$45,$R9)+COUNTIF($C$45:$H$45,Y$3)&gt;1,1,0)+IF(COUNTIF($C$46:$H$46,$R9)+COUNTIF($C$46:$H$46,Y$3)&gt;1,1,0)+IF(COUNTIF($C$47:$H$47,$R9)+COUNTIF($C$47:$H$47,Y$3)&gt;1,1,0)+IF(COUNTIF($C$48:$H$48,$R9)+COUNTIF($C$48:$H$48,Y$3)&gt;1,1,0)</f>
        <v>5</v>
      </c>
      <c r="Z9" s="95">
        <f t="shared" si="14"/>
        <v>5</v>
      </c>
      <c r="AA9" s="95">
        <f t="shared" si="14"/>
        <v>4</v>
      </c>
      <c r="AB9" s="95">
        <f t="shared" si="14"/>
        <v>5</v>
      </c>
      <c r="AC9" s="95">
        <f t="shared" si="14"/>
        <v>5</v>
      </c>
      <c r="AD9" s="95">
        <f t="shared" si="14"/>
        <v>4</v>
      </c>
      <c r="AE9" s="95">
        <f t="shared" si="14"/>
        <v>5</v>
      </c>
      <c r="AF9" s="95">
        <f t="shared" si="14"/>
        <v>4</v>
      </c>
      <c r="AG9" s="95">
        <f t="shared" si="14"/>
        <v>5</v>
      </c>
      <c r="AH9" s="95">
        <f t="shared" si="14"/>
        <v>4</v>
      </c>
      <c r="AI9" s="95">
        <f t="shared" si="14"/>
        <v>4</v>
      </c>
      <c r="AJ9" s="96">
        <f t="shared" si="14"/>
        <v>4</v>
      </c>
      <c r="AM9" s="117">
        <v>5</v>
      </c>
      <c r="AN9" s="95">
        <f t="shared" ca="1" si="11"/>
        <v>6</v>
      </c>
      <c r="AO9" s="95">
        <f t="shared" ca="1" si="8"/>
        <v>6</v>
      </c>
      <c r="AP9" s="95">
        <f t="shared" ca="1" si="8"/>
        <v>6</v>
      </c>
      <c r="AQ9" s="95">
        <f t="shared" ca="1" si="8"/>
        <v>6</v>
      </c>
      <c r="AR9" s="95">
        <f t="shared" ca="1" si="8"/>
        <v>6</v>
      </c>
      <c r="AS9" s="95">
        <f t="shared" ca="1" si="8"/>
        <v>6</v>
      </c>
      <c r="AT9" s="95">
        <f t="shared" ca="1" si="8"/>
        <v>6</v>
      </c>
      <c r="AU9" s="95">
        <f t="shared" ca="1" si="8"/>
        <v>6</v>
      </c>
      <c r="AV9" s="95">
        <f t="shared" ca="1" si="8"/>
        <v>6</v>
      </c>
      <c r="AW9" s="95">
        <f t="shared" ca="1" si="8"/>
        <v>6</v>
      </c>
      <c r="AX9" s="95">
        <f t="shared" ca="1" si="8"/>
        <v>6</v>
      </c>
      <c r="AY9" s="95">
        <f t="shared" ca="1" si="8"/>
        <v>6</v>
      </c>
      <c r="AZ9" s="95">
        <f t="shared" ca="1" si="8"/>
        <v>6</v>
      </c>
      <c r="BA9" s="95">
        <f t="shared" ca="1" si="8"/>
        <v>6</v>
      </c>
      <c r="BB9" s="95">
        <f t="shared" ca="1" si="8"/>
        <v>6</v>
      </c>
      <c r="BC9" s="95">
        <f t="shared" ca="1" si="8"/>
        <v>6</v>
      </c>
      <c r="BD9" s="95">
        <f t="shared" ca="1" si="8"/>
        <v>6</v>
      </c>
      <c r="BE9" s="96">
        <f t="shared" ca="1" si="8"/>
        <v>6</v>
      </c>
      <c r="BF9" s="162">
        <f t="shared" ca="1" si="9"/>
        <v>6</v>
      </c>
    </row>
    <row r="10" spans="1:58" x14ac:dyDescent="0.2">
      <c r="A10" s="181">
        <v>3</v>
      </c>
      <c r="B10" s="99">
        <v>7</v>
      </c>
      <c r="C10" s="109">
        <v>8</v>
      </c>
      <c r="D10" s="109">
        <v>15</v>
      </c>
      <c r="E10" s="109">
        <v>18</v>
      </c>
      <c r="F10" s="109">
        <v>6</v>
      </c>
      <c r="G10" s="109">
        <v>10</v>
      </c>
      <c r="H10" s="110">
        <v>2</v>
      </c>
      <c r="I10" s="94">
        <f>SUM(C10:H12)</f>
        <v>171</v>
      </c>
      <c r="J10" s="92">
        <v>7</v>
      </c>
      <c r="K10" s="95">
        <f t="shared" si="0"/>
        <v>3</v>
      </c>
      <c r="L10" s="95">
        <f t="shared" si="1"/>
        <v>3</v>
      </c>
      <c r="M10" s="95">
        <f t="shared" si="2"/>
        <v>3</v>
      </c>
      <c r="N10" s="95">
        <f t="shared" si="3"/>
        <v>2</v>
      </c>
      <c r="O10" s="95">
        <f t="shared" si="4"/>
        <v>2</v>
      </c>
      <c r="P10" s="96">
        <f t="shared" si="5"/>
        <v>2</v>
      </c>
      <c r="R10" s="117">
        <v>7</v>
      </c>
      <c r="S10" s="95"/>
      <c r="T10" s="95"/>
      <c r="U10" s="95"/>
      <c r="V10" s="95"/>
      <c r="W10" s="95"/>
      <c r="X10" s="95"/>
      <c r="Y10" s="95"/>
      <c r="Z10" s="95">
        <f t="shared" ref="Z10:AJ10" si="15">IF(COUNTIF($C$4:$H$4,$R10)+COUNTIF($C$4:$H$4,Z$3)&gt;1,1,0)+IF(COUNTIF($C$5:$H$5,$R10)+COUNTIF($C$5:$H$5,Z$3)&gt;1,1,0)+IF(COUNTIF($C$6:$H$6,$R10)+COUNTIF($C$6:$H$6,Z$3)&gt;1,1,0)+IF(COUNTIF($C$7:$H$7,$R10)+COUNTIF($C$7:$H$7,Z$3)&gt;1,1,0)+IF(COUNTIF($C$8:$H$8,$R10)+COUNTIF($C$8:$H$8,Z$3)&gt;1,1,0)+IF(COUNTIF($C$9:$H$9,$R10)+COUNTIF($C$9:$H$9,Z$3)&gt;1,1,0)+IF(COUNTIF($C$10:$H$10,$R10)+COUNTIF($C$10:$H$10,Z$3)&gt;1,1,0)+IF(COUNTIF($C$11:$H$11,$R10)+COUNTIF($C$11:$H$11,Z$3)&gt;1,1,0)+IF(COUNTIF($C$12:$H$12,$R10)+COUNTIF($C$12:$H$12,Z$3)&gt;1,1,0)+IF(COUNTIF($C$13:$H$13,$R10)+COUNTIF($C$13:$H$13,Z$3)&gt;1,1,0)+IF(COUNTIF($C$14:$H$14,$R10)+COUNTIF($C$14:$H$14,Z$3)&gt;1,1,0)+IF(COUNTIF($C$15:$H$15,$R10)+COUNTIF($C$15:$H$15,Z$3)&gt;1,1,0)+IF(COUNTIF($C$16:$H$16,$R10)+COUNTIF($C$16:$H$16,Z$3)&gt;1,1,0)+IF(COUNTIF($C$17:$H$17,$R10)+COUNTIF($C$17:$H$17,Z$3)&gt;1,1,0)+IF(COUNTIF($C$18:$H$18,$R10)+COUNTIF($C$18:$H$18,Z$3)&gt;1,1,0)+IF(COUNTIF($C$19:$H$19,$R10)+COUNTIF($C$19:$H$19,Z$3)&gt;1,1,0)+IF(COUNTIF($C$20:$H$20,$R10)+COUNTIF($C$20:$H$20,Z$3)&gt;1,1,0)+IF(COUNTIF($C$21:$H$21,$R10)+COUNTIF($C$21:$H$21,Z$3)&gt;1,1,0)+IF(COUNTIF($C$22:$H$22,$R10)+COUNTIF($C$22:$H$22,Z$3)&gt;1,1,0)+IF(COUNTIF($C$23:$H$23,$R10)+COUNTIF($C$23:$H$23,Z$3)&gt;1,1,0)+IF(COUNTIF($C$24:$H$24,$R10)+COUNTIF($C$24:$H$24,Z$3)&gt;1,1,0)+IF(COUNTIF($C$25:$H$25,$R10)+COUNTIF($C$25:$H$25,Z$3)&gt;1,1,0)+IF(COUNTIF($C$26:$H$26,$R10)+COUNTIF($C$26:$H$26,Z$3)&gt;1,1,0)+IF(COUNTIF($C$27:$H$27,$R10)+COUNTIF($C$27:$H$27,Z$3)&gt;1,1,0)+IF(COUNTIF($C$28:$H$28,$R10)+COUNTIF($C$28:$H$28,Z$3)&gt;1,1,0)+IF(COUNTIF($C$29:$H$29,$R10)+COUNTIF($C$29:$H$29,Z$3)&gt;1,1,0)+IF(COUNTIF($C$30:$H$30,$R10)+COUNTIF($C$30:$H$30,Z$3)&gt;1,1,0)+IF(COUNTIF($C$31:$H$31,$R10)+COUNTIF($C$31:$H$31,Z$3)&gt;1,1,0)+IF(COUNTIF($C$32:$H$32,$R10)+COUNTIF($C$32:$H$32,Z$3)&gt;1,1,0)+IF(COUNTIF($C$33:$H$33,$R10)+COUNTIF($C$33:$H$33,Z$3)&gt;1,1,0)+IF(COUNTIF($C$34:$H$34,$R10)+COUNTIF($C$34:$H$34,Z$3)&gt;1,1,0)+IF(COUNTIF($C$35:$H$35,$R10)+COUNTIF($C$35:$H$35,Z$3)&gt;1,1,0)+IF(COUNTIF($C$36:$H$36,$R10)+COUNTIF($C$36:$H$36,Z$3)&gt;1,1,0)+IF(COUNTIF($C$37:$H$37,$R10)+COUNTIF($C$37:$H$37,Z$3)&gt;1,1,0)+IF(COUNTIF($C$38:$H$38,$R10)+COUNTIF($C$38:$H$38,Z$3)&gt;1,1,0)+IF(COUNTIF($C$39:$H$39,$R10)+COUNTIF($C$39:$H$39,Z$3)&gt;1,1,0)+IF(COUNTIF($C$40:$H$40,$R10)+COUNTIF($C$40:$H$40,Z$3)&gt;1,1,0)+IF(COUNTIF($C$41:$H$41,$R10)+COUNTIF($C$41:$H$41,Z$3)&gt;1,1,0)+IF(COUNTIF($C$42:$H$42,$R10)+COUNTIF($C$42:$H$42,Z$3)&gt;1,1,0)+IF(COUNTIF($C$43:$H$43,$R10)+COUNTIF($C$43:$H$43,Z$3)&gt;1,1,0)+IF(COUNTIF($C$44:$H$44,$R10)+COUNTIF($C$44:$H$44,Z$3)&gt;1,1,0)+IF(COUNTIF($C$45:$H$45,$R10)+COUNTIF($C$45:$H$45,Z$3)&gt;1,1,0)+IF(COUNTIF($C$46:$H$46,$R10)+COUNTIF($C$46:$H$46,Z$3)&gt;1,1,0)+IF(COUNTIF($C$47:$H$47,$R10)+COUNTIF($C$47:$H$47,Z$3)&gt;1,1,0)+IF(COUNTIF($C$48:$H$48,$R10)+COUNTIF($C$48:$H$48,Z$3)&gt;1,1,0)</f>
        <v>5</v>
      </c>
      <c r="AA10" s="95">
        <f t="shared" si="15"/>
        <v>4</v>
      </c>
      <c r="AB10" s="95">
        <f t="shared" si="15"/>
        <v>4</v>
      </c>
      <c r="AC10" s="95">
        <f t="shared" si="15"/>
        <v>3</v>
      </c>
      <c r="AD10" s="95">
        <f t="shared" si="15"/>
        <v>5</v>
      </c>
      <c r="AE10" s="95">
        <f t="shared" si="15"/>
        <v>4</v>
      </c>
      <c r="AF10" s="95">
        <f t="shared" si="15"/>
        <v>4</v>
      </c>
      <c r="AG10" s="95">
        <f t="shared" si="15"/>
        <v>4</v>
      </c>
      <c r="AH10" s="95">
        <f t="shared" si="15"/>
        <v>6</v>
      </c>
      <c r="AI10" s="95">
        <f t="shared" si="15"/>
        <v>5</v>
      </c>
      <c r="AJ10" s="96">
        <f t="shared" si="15"/>
        <v>5</v>
      </c>
      <c r="AM10" s="117">
        <v>6</v>
      </c>
      <c r="AN10" s="95">
        <f t="shared" ca="1" si="11"/>
        <v>6</v>
      </c>
      <c r="AO10" s="95">
        <f t="shared" ca="1" si="8"/>
        <v>6</v>
      </c>
      <c r="AP10" s="95">
        <f t="shared" ca="1" si="8"/>
        <v>6</v>
      </c>
      <c r="AQ10" s="95">
        <f t="shared" ca="1" si="8"/>
        <v>6</v>
      </c>
      <c r="AR10" s="95">
        <f t="shared" ca="1" si="8"/>
        <v>6</v>
      </c>
      <c r="AS10" s="95">
        <f t="shared" ca="1" si="8"/>
        <v>6</v>
      </c>
      <c r="AT10" s="95">
        <f t="shared" ca="1" si="8"/>
        <v>6</v>
      </c>
      <c r="AU10" s="95">
        <f t="shared" ca="1" si="8"/>
        <v>6</v>
      </c>
      <c r="AV10" s="95">
        <f t="shared" ca="1" si="8"/>
        <v>6</v>
      </c>
      <c r="AW10" s="95">
        <f t="shared" ca="1" si="8"/>
        <v>6</v>
      </c>
      <c r="AX10" s="95">
        <f t="shared" ca="1" si="8"/>
        <v>6</v>
      </c>
      <c r="AY10" s="95">
        <f t="shared" ca="1" si="8"/>
        <v>6</v>
      </c>
      <c r="AZ10" s="95">
        <f t="shared" ca="1" si="8"/>
        <v>6</v>
      </c>
      <c r="BA10" s="95">
        <f t="shared" ca="1" si="8"/>
        <v>6</v>
      </c>
      <c r="BB10" s="95">
        <f t="shared" ca="1" si="8"/>
        <v>6</v>
      </c>
      <c r="BC10" s="95">
        <f t="shared" ca="1" si="8"/>
        <v>6</v>
      </c>
      <c r="BD10" s="95">
        <f t="shared" ca="1" si="8"/>
        <v>6</v>
      </c>
      <c r="BE10" s="96">
        <f t="shared" ca="1" si="8"/>
        <v>6</v>
      </c>
      <c r="BF10" s="162">
        <f t="shared" ca="1" si="9"/>
        <v>6</v>
      </c>
    </row>
    <row r="11" spans="1:58" x14ac:dyDescent="0.2">
      <c r="A11" s="181"/>
      <c r="B11" s="100">
        <v>8</v>
      </c>
      <c r="C11" s="111">
        <v>1</v>
      </c>
      <c r="D11" s="111">
        <v>17</v>
      </c>
      <c r="E11" s="111">
        <v>4</v>
      </c>
      <c r="F11" s="111">
        <v>13</v>
      </c>
      <c r="G11" s="111">
        <v>3</v>
      </c>
      <c r="H11" s="112">
        <v>11</v>
      </c>
      <c r="J11" s="92">
        <v>8</v>
      </c>
      <c r="K11" s="95">
        <f t="shared" si="0"/>
        <v>3</v>
      </c>
      <c r="L11" s="95">
        <f t="shared" si="1"/>
        <v>2</v>
      </c>
      <c r="M11" s="95">
        <f t="shared" si="2"/>
        <v>3</v>
      </c>
      <c r="N11" s="95">
        <f t="shared" si="3"/>
        <v>2</v>
      </c>
      <c r="O11" s="95">
        <f t="shared" si="4"/>
        <v>2</v>
      </c>
      <c r="P11" s="96">
        <f t="shared" si="5"/>
        <v>3</v>
      </c>
      <c r="R11" s="117">
        <v>8</v>
      </c>
      <c r="S11" s="95"/>
      <c r="T11" s="95"/>
      <c r="U11" s="95"/>
      <c r="V11" s="95"/>
      <c r="W11" s="95"/>
      <c r="X11" s="95"/>
      <c r="Y11" s="95"/>
      <c r="Z11" s="95"/>
      <c r="AA11" s="95">
        <f t="shared" ref="AA11:AJ11" si="16">IF(COUNTIF($C$4:$H$4,$R11)+COUNTIF($C$4:$H$4,AA$3)&gt;1,1,0)+IF(COUNTIF($C$5:$H$5,$R11)+COUNTIF($C$5:$H$5,AA$3)&gt;1,1,0)+IF(COUNTIF($C$6:$H$6,$R11)+COUNTIF($C$6:$H$6,AA$3)&gt;1,1,0)+IF(COUNTIF($C$7:$H$7,$R11)+COUNTIF($C$7:$H$7,AA$3)&gt;1,1,0)+IF(COUNTIF($C$8:$H$8,$R11)+COUNTIF($C$8:$H$8,AA$3)&gt;1,1,0)+IF(COUNTIF($C$9:$H$9,$R11)+COUNTIF($C$9:$H$9,AA$3)&gt;1,1,0)+IF(COUNTIF($C$10:$H$10,$R11)+COUNTIF($C$10:$H$10,AA$3)&gt;1,1,0)+IF(COUNTIF($C$11:$H$11,$R11)+COUNTIF($C$11:$H$11,AA$3)&gt;1,1,0)+IF(COUNTIF($C$12:$H$12,$R11)+COUNTIF($C$12:$H$12,AA$3)&gt;1,1,0)+IF(COUNTIF($C$13:$H$13,$R11)+COUNTIF($C$13:$H$13,AA$3)&gt;1,1,0)+IF(COUNTIF($C$14:$H$14,$R11)+COUNTIF($C$14:$H$14,AA$3)&gt;1,1,0)+IF(COUNTIF($C$15:$H$15,$R11)+COUNTIF($C$15:$H$15,AA$3)&gt;1,1,0)+IF(COUNTIF($C$16:$H$16,$R11)+COUNTIF($C$16:$H$16,AA$3)&gt;1,1,0)+IF(COUNTIF($C$17:$H$17,$R11)+COUNTIF($C$17:$H$17,AA$3)&gt;1,1,0)+IF(COUNTIF($C$18:$H$18,$R11)+COUNTIF($C$18:$H$18,AA$3)&gt;1,1,0)+IF(COUNTIF($C$19:$H$19,$R11)+COUNTIF($C$19:$H$19,AA$3)&gt;1,1,0)+IF(COUNTIF($C$20:$H$20,$R11)+COUNTIF($C$20:$H$20,AA$3)&gt;1,1,0)+IF(COUNTIF($C$21:$H$21,$R11)+COUNTIF($C$21:$H$21,AA$3)&gt;1,1,0)+IF(COUNTIF($C$22:$H$22,$R11)+COUNTIF($C$22:$H$22,AA$3)&gt;1,1,0)+IF(COUNTIF($C$23:$H$23,$R11)+COUNTIF($C$23:$H$23,AA$3)&gt;1,1,0)+IF(COUNTIF($C$24:$H$24,$R11)+COUNTIF($C$24:$H$24,AA$3)&gt;1,1,0)+IF(COUNTIF($C$25:$H$25,$R11)+COUNTIF($C$25:$H$25,AA$3)&gt;1,1,0)+IF(COUNTIF($C$26:$H$26,$R11)+COUNTIF($C$26:$H$26,AA$3)&gt;1,1,0)+IF(COUNTIF($C$27:$H$27,$R11)+COUNTIF($C$27:$H$27,AA$3)&gt;1,1,0)+IF(COUNTIF($C$28:$H$28,$R11)+COUNTIF($C$28:$H$28,AA$3)&gt;1,1,0)+IF(COUNTIF($C$29:$H$29,$R11)+COUNTIF($C$29:$H$29,AA$3)&gt;1,1,0)+IF(COUNTIF($C$30:$H$30,$R11)+COUNTIF($C$30:$H$30,AA$3)&gt;1,1,0)+IF(COUNTIF($C$31:$H$31,$R11)+COUNTIF($C$31:$H$31,AA$3)&gt;1,1,0)+IF(COUNTIF($C$32:$H$32,$R11)+COUNTIF($C$32:$H$32,AA$3)&gt;1,1,0)+IF(COUNTIF($C$33:$H$33,$R11)+COUNTIF($C$33:$H$33,AA$3)&gt;1,1,0)+IF(COUNTIF($C$34:$H$34,$R11)+COUNTIF($C$34:$H$34,AA$3)&gt;1,1,0)+IF(COUNTIF($C$35:$H$35,$R11)+COUNTIF($C$35:$H$35,AA$3)&gt;1,1,0)+IF(COUNTIF($C$36:$H$36,$R11)+COUNTIF($C$36:$H$36,AA$3)&gt;1,1,0)+IF(COUNTIF($C$37:$H$37,$R11)+COUNTIF($C$37:$H$37,AA$3)&gt;1,1,0)+IF(COUNTIF($C$38:$H$38,$R11)+COUNTIF($C$38:$H$38,AA$3)&gt;1,1,0)+IF(COUNTIF($C$39:$H$39,$R11)+COUNTIF($C$39:$H$39,AA$3)&gt;1,1,0)+IF(COUNTIF($C$40:$H$40,$R11)+COUNTIF($C$40:$H$40,AA$3)&gt;1,1,0)+IF(COUNTIF($C$41:$H$41,$R11)+COUNTIF($C$41:$H$41,AA$3)&gt;1,1,0)+IF(COUNTIF($C$42:$H$42,$R11)+COUNTIF($C$42:$H$42,AA$3)&gt;1,1,0)+IF(COUNTIF($C$43:$H$43,$R11)+COUNTIF($C$43:$H$43,AA$3)&gt;1,1,0)+IF(COUNTIF($C$44:$H$44,$R11)+COUNTIF($C$44:$H$44,AA$3)&gt;1,1,0)+IF(COUNTIF($C$45:$H$45,$R11)+COUNTIF($C$45:$H$45,AA$3)&gt;1,1,0)+IF(COUNTIF($C$46:$H$46,$R11)+COUNTIF($C$46:$H$46,AA$3)&gt;1,1,0)+IF(COUNTIF($C$47:$H$47,$R11)+COUNTIF($C$47:$H$47,AA$3)&gt;1,1,0)+IF(COUNTIF($C$48:$H$48,$R11)+COUNTIF($C$48:$H$48,AA$3)&gt;1,1,0)</f>
        <v>5</v>
      </c>
      <c r="AB11" s="95">
        <f t="shared" si="16"/>
        <v>5</v>
      </c>
      <c r="AC11" s="95">
        <f t="shared" si="16"/>
        <v>4</v>
      </c>
      <c r="AD11" s="95">
        <f t="shared" si="16"/>
        <v>4</v>
      </c>
      <c r="AE11" s="95">
        <f t="shared" si="16"/>
        <v>4</v>
      </c>
      <c r="AF11" s="95">
        <f t="shared" si="16"/>
        <v>4</v>
      </c>
      <c r="AG11" s="95">
        <f t="shared" si="16"/>
        <v>4</v>
      </c>
      <c r="AH11" s="95">
        <f t="shared" si="16"/>
        <v>5</v>
      </c>
      <c r="AI11" s="95">
        <f t="shared" si="16"/>
        <v>4</v>
      </c>
      <c r="AJ11" s="96">
        <f t="shared" si="16"/>
        <v>5</v>
      </c>
      <c r="AM11" s="117">
        <v>7</v>
      </c>
      <c r="AN11" s="95">
        <f t="shared" ca="1" si="11"/>
        <v>6</v>
      </c>
      <c r="AO11" s="95">
        <f t="shared" ca="1" si="8"/>
        <v>6</v>
      </c>
      <c r="AP11" s="95">
        <f t="shared" ca="1" si="8"/>
        <v>6</v>
      </c>
      <c r="AQ11" s="95">
        <f t="shared" ca="1" si="8"/>
        <v>6</v>
      </c>
      <c r="AR11" s="95">
        <f t="shared" ca="1" si="8"/>
        <v>6</v>
      </c>
      <c r="AS11" s="95">
        <f t="shared" ca="1" si="8"/>
        <v>6</v>
      </c>
      <c r="AT11" s="95">
        <f t="shared" ca="1" si="8"/>
        <v>6</v>
      </c>
      <c r="AU11" s="95">
        <f t="shared" ca="1" si="8"/>
        <v>6</v>
      </c>
      <c r="AV11" s="95">
        <f t="shared" ca="1" si="8"/>
        <v>6</v>
      </c>
      <c r="AW11" s="95">
        <f t="shared" ca="1" si="8"/>
        <v>6</v>
      </c>
      <c r="AX11" s="95">
        <f t="shared" ca="1" si="8"/>
        <v>6</v>
      </c>
      <c r="AY11" s="95">
        <f t="shared" ca="1" si="8"/>
        <v>6</v>
      </c>
      <c r="AZ11" s="95">
        <f t="shared" ca="1" si="8"/>
        <v>6</v>
      </c>
      <c r="BA11" s="95">
        <f t="shared" ca="1" si="8"/>
        <v>6</v>
      </c>
      <c r="BB11" s="95">
        <f t="shared" ca="1" si="8"/>
        <v>6</v>
      </c>
      <c r="BC11" s="95">
        <f t="shared" ca="1" si="8"/>
        <v>6</v>
      </c>
      <c r="BD11" s="95">
        <f t="shared" ca="1" si="8"/>
        <v>6</v>
      </c>
      <c r="BE11" s="96">
        <f t="shared" ca="1" si="8"/>
        <v>6</v>
      </c>
      <c r="BF11" s="162">
        <f t="shared" ca="1" si="9"/>
        <v>6</v>
      </c>
    </row>
    <row r="12" spans="1:58" x14ac:dyDescent="0.2">
      <c r="A12" s="181"/>
      <c r="B12" s="101">
        <v>9</v>
      </c>
      <c r="C12" s="113">
        <v>14</v>
      </c>
      <c r="D12" s="113">
        <v>16</v>
      </c>
      <c r="E12" s="113">
        <v>7</v>
      </c>
      <c r="F12" s="113">
        <v>12</v>
      </c>
      <c r="G12" s="113">
        <v>9</v>
      </c>
      <c r="H12" s="114">
        <v>5</v>
      </c>
      <c r="J12" s="92">
        <v>9</v>
      </c>
      <c r="K12" s="95">
        <f t="shared" si="0"/>
        <v>2</v>
      </c>
      <c r="L12" s="95">
        <f t="shared" si="1"/>
        <v>2</v>
      </c>
      <c r="M12" s="95">
        <f t="shared" si="2"/>
        <v>3</v>
      </c>
      <c r="N12" s="95">
        <f t="shared" si="3"/>
        <v>3</v>
      </c>
      <c r="O12" s="95">
        <f t="shared" si="4"/>
        <v>3</v>
      </c>
      <c r="P12" s="96">
        <f t="shared" si="5"/>
        <v>2</v>
      </c>
      <c r="R12" s="117">
        <v>9</v>
      </c>
      <c r="S12" s="95"/>
      <c r="T12" s="95"/>
      <c r="U12" s="95"/>
      <c r="V12" s="95"/>
      <c r="W12" s="95"/>
      <c r="X12" s="95"/>
      <c r="Y12" s="95"/>
      <c r="Z12" s="95"/>
      <c r="AA12" s="95"/>
      <c r="AB12" s="95">
        <f t="shared" ref="AB12:AJ12" si="17">IF(COUNTIF($C$4:$H$4,$R12)+COUNTIF($C$4:$H$4,AB$3)&gt;1,1,0)+IF(COUNTIF($C$5:$H$5,$R12)+COUNTIF($C$5:$H$5,AB$3)&gt;1,1,0)+IF(COUNTIF($C$6:$H$6,$R12)+COUNTIF($C$6:$H$6,AB$3)&gt;1,1,0)+IF(COUNTIF($C$7:$H$7,$R12)+COUNTIF($C$7:$H$7,AB$3)&gt;1,1,0)+IF(COUNTIF($C$8:$H$8,$R12)+COUNTIF($C$8:$H$8,AB$3)&gt;1,1,0)+IF(COUNTIF($C$9:$H$9,$R12)+COUNTIF($C$9:$H$9,AB$3)&gt;1,1,0)+IF(COUNTIF($C$10:$H$10,$R12)+COUNTIF($C$10:$H$10,AB$3)&gt;1,1,0)+IF(COUNTIF($C$11:$H$11,$R12)+COUNTIF($C$11:$H$11,AB$3)&gt;1,1,0)+IF(COUNTIF($C$12:$H$12,$R12)+COUNTIF($C$12:$H$12,AB$3)&gt;1,1,0)+IF(COUNTIF($C$13:$H$13,$R12)+COUNTIF($C$13:$H$13,AB$3)&gt;1,1,0)+IF(COUNTIF($C$14:$H$14,$R12)+COUNTIF($C$14:$H$14,AB$3)&gt;1,1,0)+IF(COUNTIF($C$15:$H$15,$R12)+COUNTIF($C$15:$H$15,AB$3)&gt;1,1,0)+IF(COUNTIF($C$16:$H$16,$R12)+COUNTIF($C$16:$H$16,AB$3)&gt;1,1,0)+IF(COUNTIF($C$17:$H$17,$R12)+COUNTIF($C$17:$H$17,AB$3)&gt;1,1,0)+IF(COUNTIF($C$18:$H$18,$R12)+COUNTIF($C$18:$H$18,AB$3)&gt;1,1,0)+IF(COUNTIF($C$19:$H$19,$R12)+COUNTIF($C$19:$H$19,AB$3)&gt;1,1,0)+IF(COUNTIF($C$20:$H$20,$R12)+COUNTIF($C$20:$H$20,AB$3)&gt;1,1,0)+IF(COUNTIF($C$21:$H$21,$R12)+COUNTIF($C$21:$H$21,AB$3)&gt;1,1,0)+IF(COUNTIF($C$22:$H$22,$R12)+COUNTIF($C$22:$H$22,AB$3)&gt;1,1,0)+IF(COUNTIF($C$23:$H$23,$R12)+COUNTIF($C$23:$H$23,AB$3)&gt;1,1,0)+IF(COUNTIF($C$24:$H$24,$R12)+COUNTIF($C$24:$H$24,AB$3)&gt;1,1,0)+IF(COUNTIF($C$25:$H$25,$R12)+COUNTIF($C$25:$H$25,AB$3)&gt;1,1,0)+IF(COUNTIF($C$26:$H$26,$R12)+COUNTIF($C$26:$H$26,AB$3)&gt;1,1,0)+IF(COUNTIF($C$27:$H$27,$R12)+COUNTIF($C$27:$H$27,AB$3)&gt;1,1,0)+IF(COUNTIF($C$28:$H$28,$R12)+COUNTIF($C$28:$H$28,AB$3)&gt;1,1,0)+IF(COUNTIF($C$29:$H$29,$R12)+COUNTIF($C$29:$H$29,AB$3)&gt;1,1,0)+IF(COUNTIF($C$30:$H$30,$R12)+COUNTIF($C$30:$H$30,AB$3)&gt;1,1,0)+IF(COUNTIF($C$31:$H$31,$R12)+COUNTIF($C$31:$H$31,AB$3)&gt;1,1,0)+IF(COUNTIF($C$32:$H$32,$R12)+COUNTIF($C$32:$H$32,AB$3)&gt;1,1,0)+IF(COUNTIF($C$33:$H$33,$R12)+COUNTIF($C$33:$H$33,AB$3)&gt;1,1,0)+IF(COUNTIF($C$34:$H$34,$R12)+COUNTIF($C$34:$H$34,AB$3)&gt;1,1,0)+IF(COUNTIF($C$35:$H$35,$R12)+COUNTIF($C$35:$H$35,AB$3)&gt;1,1,0)+IF(COUNTIF($C$36:$H$36,$R12)+COUNTIF($C$36:$H$36,AB$3)&gt;1,1,0)+IF(COUNTIF($C$37:$H$37,$R12)+COUNTIF($C$37:$H$37,AB$3)&gt;1,1,0)+IF(COUNTIF($C$38:$H$38,$R12)+COUNTIF($C$38:$H$38,AB$3)&gt;1,1,0)+IF(COUNTIF($C$39:$H$39,$R12)+COUNTIF($C$39:$H$39,AB$3)&gt;1,1,0)+IF(COUNTIF($C$40:$H$40,$R12)+COUNTIF($C$40:$H$40,AB$3)&gt;1,1,0)+IF(COUNTIF($C$41:$H$41,$R12)+COUNTIF($C$41:$H$41,AB$3)&gt;1,1,0)+IF(COUNTIF($C$42:$H$42,$R12)+COUNTIF($C$42:$H$42,AB$3)&gt;1,1,0)+IF(COUNTIF($C$43:$H$43,$R12)+COUNTIF($C$43:$H$43,AB$3)&gt;1,1,0)+IF(COUNTIF($C$44:$H$44,$R12)+COUNTIF($C$44:$H$44,AB$3)&gt;1,1,0)+IF(COUNTIF($C$45:$H$45,$R12)+COUNTIF($C$45:$H$45,AB$3)&gt;1,1,0)+IF(COUNTIF($C$46:$H$46,$R12)+COUNTIF($C$46:$H$46,AB$3)&gt;1,1,0)+IF(COUNTIF($C$47:$H$47,$R12)+COUNTIF($C$47:$H$47,AB$3)&gt;1,1,0)+IF(COUNTIF($C$48:$H$48,$R12)+COUNTIF($C$48:$H$48,AB$3)&gt;1,1,0)</f>
        <v>4</v>
      </c>
      <c r="AC12" s="95">
        <f t="shared" si="17"/>
        <v>5</v>
      </c>
      <c r="AD12" s="95">
        <f t="shared" si="17"/>
        <v>3</v>
      </c>
      <c r="AE12" s="95">
        <f t="shared" si="17"/>
        <v>4</v>
      </c>
      <c r="AF12" s="95">
        <f t="shared" si="17"/>
        <v>4</v>
      </c>
      <c r="AG12" s="95">
        <f t="shared" si="17"/>
        <v>5</v>
      </c>
      <c r="AH12" s="95">
        <f t="shared" si="17"/>
        <v>5</v>
      </c>
      <c r="AI12" s="95">
        <f t="shared" si="17"/>
        <v>6</v>
      </c>
      <c r="AJ12" s="96">
        <f t="shared" si="17"/>
        <v>4</v>
      </c>
      <c r="AM12" s="117">
        <v>8</v>
      </c>
      <c r="AN12" s="95">
        <f t="shared" ca="1" si="11"/>
        <v>6</v>
      </c>
      <c r="AO12" s="95">
        <f t="shared" ca="1" si="8"/>
        <v>6</v>
      </c>
      <c r="AP12" s="95">
        <f t="shared" ca="1" si="8"/>
        <v>6</v>
      </c>
      <c r="AQ12" s="95">
        <f t="shared" ca="1" si="8"/>
        <v>6</v>
      </c>
      <c r="AR12" s="95">
        <f t="shared" ca="1" si="8"/>
        <v>6</v>
      </c>
      <c r="AS12" s="95">
        <f t="shared" ca="1" si="8"/>
        <v>6</v>
      </c>
      <c r="AT12" s="95">
        <f t="shared" ca="1" si="8"/>
        <v>6</v>
      </c>
      <c r="AU12" s="95">
        <f t="shared" ca="1" si="8"/>
        <v>6</v>
      </c>
      <c r="AV12" s="95">
        <f t="shared" ca="1" si="8"/>
        <v>6</v>
      </c>
      <c r="AW12" s="95">
        <f t="shared" ca="1" si="8"/>
        <v>6</v>
      </c>
      <c r="AX12" s="95">
        <f t="shared" ca="1" si="8"/>
        <v>6</v>
      </c>
      <c r="AY12" s="95">
        <f t="shared" ca="1" si="8"/>
        <v>6</v>
      </c>
      <c r="AZ12" s="95">
        <f t="shared" ca="1" si="8"/>
        <v>6</v>
      </c>
      <c r="BA12" s="95">
        <f t="shared" ca="1" si="8"/>
        <v>6</v>
      </c>
      <c r="BB12" s="95">
        <f t="shared" ca="1" si="8"/>
        <v>6</v>
      </c>
      <c r="BC12" s="95">
        <f t="shared" ca="1" si="8"/>
        <v>6</v>
      </c>
      <c r="BD12" s="95">
        <f t="shared" ca="1" si="8"/>
        <v>6</v>
      </c>
      <c r="BE12" s="96">
        <f t="shared" ca="1" si="8"/>
        <v>6</v>
      </c>
      <c r="BF12" s="162">
        <f t="shared" ca="1" si="9"/>
        <v>6</v>
      </c>
    </row>
    <row r="13" spans="1:58" x14ac:dyDescent="0.2">
      <c r="A13" s="181">
        <v>4</v>
      </c>
      <c r="B13" s="99">
        <v>10</v>
      </c>
      <c r="C13" s="109">
        <v>14</v>
      </c>
      <c r="D13" s="109">
        <v>8</v>
      </c>
      <c r="E13" s="109">
        <v>10</v>
      </c>
      <c r="F13" s="109">
        <v>1</v>
      </c>
      <c r="G13" s="109">
        <v>11</v>
      </c>
      <c r="H13" s="110">
        <v>5</v>
      </c>
      <c r="I13" s="94">
        <f>SUM(C13:H15)</f>
        <v>171</v>
      </c>
      <c r="J13" s="92">
        <v>10</v>
      </c>
      <c r="K13" s="95">
        <f t="shared" si="0"/>
        <v>2</v>
      </c>
      <c r="L13" s="95">
        <f t="shared" si="1"/>
        <v>2</v>
      </c>
      <c r="M13" s="95">
        <f t="shared" si="2"/>
        <v>3</v>
      </c>
      <c r="N13" s="95">
        <f t="shared" si="3"/>
        <v>2</v>
      </c>
      <c r="O13" s="95">
        <f t="shared" si="4"/>
        <v>3</v>
      </c>
      <c r="P13" s="96">
        <f t="shared" si="5"/>
        <v>3</v>
      </c>
      <c r="R13" s="117">
        <v>10</v>
      </c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>
        <f t="shared" ref="AC13:AJ13" si="18">IF(COUNTIF($C$4:$H$4,$R13)+COUNTIF($C$4:$H$4,AC$3)&gt;1,1,0)+IF(COUNTIF($C$5:$H$5,$R13)+COUNTIF($C$5:$H$5,AC$3)&gt;1,1,0)+IF(COUNTIF($C$6:$H$6,$R13)+COUNTIF($C$6:$H$6,AC$3)&gt;1,1,0)+IF(COUNTIF($C$7:$H$7,$R13)+COUNTIF($C$7:$H$7,AC$3)&gt;1,1,0)+IF(COUNTIF($C$8:$H$8,$R13)+COUNTIF($C$8:$H$8,AC$3)&gt;1,1,0)+IF(COUNTIF($C$9:$H$9,$R13)+COUNTIF($C$9:$H$9,AC$3)&gt;1,1,0)+IF(COUNTIF($C$10:$H$10,$R13)+COUNTIF($C$10:$H$10,AC$3)&gt;1,1,0)+IF(COUNTIF($C$11:$H$11,$R13)+COUNTIF($C$11:$H$11,AC$3)&gt;1,1,0)+IF(COUNTIF($C$12:$H$12,$R13)+COUNTIF($C$12:$H$12,AC$3)&gt;1,1,0)+IF(COUNTIF($C$13:$H$13,$R13)+COUNTIF($C$13:$H$13,AC$3)&gt;1,1,0)+IF(COUNTIF($C$14:$H$14,$R13)+COUNTIF($C$14:$H$14,AC$3)&gt;1,1,0)+IF(COUNTIF($C$15:$H$15,$R13)+COUNTIF($C$15:$H$15,AC$3)&gt;1,1,0)+IF(COUNTIF($C$16:$H$16,$R13)+COUNTIF($C$16:$H$16,AC$3)&gt;1,1,0)+IF(COUNTIF($C$17:$H$17,$R13)+COUNTIF($C$17:$H$17,AC$3)&gt;1,1,0)+IF(COUNTIF($C$18:$H$18,$R13)+COUNTIF($C$18:$H$18,AC$3)&gt;1,1,0)+IF(COUNTIF($C$19:$H$19,$R13)+COUNTIF($C$19:$H$19,AC$3)&gt;1,1,0)+IF(COUNTIF($C$20:$H$20,$R13)+COUNTIF($C$20:$H$20,AC$3)&gt;1,1,0)+IF(COUNTIF($C$21:$H$21,$R13)+COUNTIF($C$21:$H$21,AC$3)&gt;1,1,0)+IF(COUNTIF($C$22:$H$22,$R13)+COUNTIF($C$22:$H$22,AC$3)&gt;1,1,0)+IF(COUNTIF($C$23:$H$23,$R13)+COUNTIF($C$23:$H$23,AC$3)&gt;1,1,0)+IF(COUNTIF($C$24:$H$24,$R13)+COUNTIF($C$24:$H$24,AC$3)&gt;1,1,0)+IF(COUNTIF($C$25:$H$25,$R13)+COUNTIF($C$25:$H$25,AC$3)&gt;1,1,0)+IF(COUNTIF($C$26:$H$26,$R13)+COUNTIF($C$26:$H$26,AC$3)&gt;1,1,0)+IF(COUNTIF($C$27:$H$27,$R13)+COUNTIF($C$27:$H$27,AC$3)&gt;1,1,0)+IF(COUNTIF($C$28:$H$28,$R13)+COUNTIF($C$28:$H$28,AC$3)&gt;1,1,0)+IF(COUNTIF($C$29:$H$29,$R13)+COUNTIF($C$29:$H$29,AC$3)&gt;1,1,0)+IF(COUNTIF($C$30:$H$30,$R13)+COUNTIF($C$30:$H$30,AC$3)&gt;1,1,0)+IF(COUNTIF($C$31:$H$31,$R13)+COUNTIF($C$31:$H$31,AC$3)&gt;1,1,0)+IF(COUNTIF($C$32:$H$32,$R13)+COUNTIF($C$32:$H$32,AC$3)&gt;1,1,0)+IF(COUNTIF($C$33:$H$33,$R13)+COUNTIF($C$33:$H$33,AC$3)&gt;1,1,0)+IF(COUNTIF($C$34:$H$34,$R13)+COUNTIF($C$34:$H$34,AC$3)&gt;1,1,0)+IF(COUNTIF($C$35:$H$35,$R13)+COUNTIF($C$35:$H$35,AC$3)&gt;1,1,0)+IF(COUNTIF($C$36:$H$36,$R13)+COUNTIF($C$36:$H$36,AC$3)&gt;1,1,0)+IF(COUNTIF($C$37:$H$37,$R13)+COUNTIF($C$37:$H$37,AC$3)&gt;1,1,0)+IF(COUNTIF($C$38:$H$38,$R13)+COUNTIF($C$38:$H$38,AC$3)&gt;1,1,0)+IF(COUNTIF($C$39:$H$39,$R13)+COUNTIF($C$39:$H$39,AC$3)&gt;1,1,0)+IF(COUNTIF($C$40:$H$40,$R13)+COUNTIF($C$40:$H$40,AC$3)&gt;1,1,0)+IF(COUNTIF($C$41:$H$41,$R13)+COUNTIF($C$41:$H$41,AC$3)&gt;1,1,0)+IF(COUNTIF($C$42:$H$42,$R13)+COUNTIF($C$42:$H$42,AC$3)&gt;1,1,0)+IF(COUNTIF($C$43:$H$43,$R13)+COUNTIF($C$43:$H$43,AC$3)&gt;1,1,0)+IF(COUNTIF($C$44:$H$44,$R13)+COUNTIF($C$44:$H$44,AC$3)&gt;1,1,0)+IF(COUNTIF($C$45:$H$45,$R13)+COUNTIF($C$45:$H$45,AC$3)&gt;1,1,0)+IF(COUNTIF($C$46:$H$46,$R13)+COUNTIF($C$46:$H$46,AC$3)&gt;1,1,0)+IF(COUNTIF($C$47:$H$47,$R13)+COUNTIF($C$47:$H$47,AC$3)&gt;1,1,0)+IF(COUNTIF($C$48:$H$48,$R13)+COUNTIF($C$48:$H$48,AC$3)&gt;1,1,0)</f>
        <v>3</v>
      </c>
      <c r="AD13" s="95">
        <f t="shared" si="18"/>
        <v>4</v>
      </c>
      <c r="AE13" s="95">
        <f t="shared" si="18"/>
        <v>4</v>
      </c>
      <c r="AF13" s="95">
        <f t="shared" si="18"/>
        <v>4</v>
      </c>
      <c r="AG13" s="95">
        <f t="shared" si="18"/>
        <v>4</v>
      </c>
      <c r="AH13" s="95">
        <f t="shared" si="18"/>
        <v>5</v>
      </c>
      <c r="AI13" s="95">
        <f t="shared" si="18"/>
        <v>4</v>
      </c>
      <c r="AJ13" s="96">
        <f t="shared" si="18"/>
        <v>6</v>
      </c>
      <c r="AM13" s="117">
        <v>9</v>
      </c>
      <c r="AN13" s="95">
        <f t="shared" ca="1" si="11"/>
        <v>6</v>
      </c>
      <c r="AO13" s="95">
        <f t="shared" ca="1" si="8"/>
        <v>6</v>
      </c>
      <c r="AP13" s="95">
        <f t="shared" ca="1" si="8"/>
        <v>6</v>
      </c>
      <c r="AQ13" s="95">
        <f t="shared" ca="1" si="8"/>
        <v>6</v>
      </c>
      <c r="AR13" s="95">
        <f t="shared" ca="1" si="8"/>
        <v>6</v>
      </c>
      <c r="AS13" s="95">
        <f t="shared" ca="1" si="8"/>
        <v>6</v>
      </c>
      <c r="AT13" s="95">
        <f t="shared" ca="1" si="8"/>
        <v>6</v>
      </c>
      <c r="AU13" s="95">
        <f t="shared" ca="1" si="8"/>
        <v>6</v>
      </c>
      <c r="AV13" s="95">
        <f t="shared" ca="1" si="8"/>
        <v>6</v>
      </c>
      <c r="AW13" s="95">
        <f t="shared" ca="1" si="8"/>
        <v>6</v>
      </c>
      <c r="AX13" s="95">
        <f t="shared" ca="1" si="8"/>
        <v>6</v>
      </c>
      <c r="AY13" s="95">
        <f t="shared" ca="1" si="8"/>
        <v>6</v>
      </c>
      <c r="AZ13" s="95">
        <f t="shared" ca="1" si="8"/>
        <v>6</v>
      </c>
      <c r="BA13" s="95">
        <f t="shared" ca="1" si="8"/>
        <v>6</v>
      </c>
      <c r="BB13" s="95">
        <f t="shared" ca="1" si="8"/>
        <v>6</v>
      </c>
      <c r="BC13" s="95">
        <f t="shared" ca="1" si="8"/>
        <v>6</v>
      </c>
      <c r="BD13" s="95">
        <f t="shared" ca="1" si="8"/>
        <v>6</v>
      </c>
      <c r="BE13" s="96">
        <f t="shared" ca="1" si="8"/>
        <v>6</v>
      </c>
      <c r="BF13" s="162">
        <f t="shared" ca="1" si="9"/>
        <v>6</v>
      </c>
    </row>
    <row r="14" spans="1:58" x14ac:dyDescent="0.2">
      <c r="A14" s="181"/>
      <c r="B14" s="100">
        <v>11</v>
      </c>
      <c r="C14" s="111">
        <v>7</v>
      </c>
      <c r="D14" s="111">
        <v>13</v>
      </c>
      <c r="E14" s="111">
        <v>2</v>
      </c>
      <c r="F14" s="111">
        <v>15</v>
      </c>
      <c r="G14" s="111">
        <v>17</v>
      </c>
      <c r="H14" s="112">
        <v>9</v>
      </c>
      <c r="J14" s="92">
        <v>11</v>
      </c>
      <c r="K14" s="95">
        <f t="shared" si="0"/>
        <v>3</v>
      </c>
      <c r="L14" s="95">
        <f t="shared" si="1"/>
        <v>2</v>
      </c>
      <c r="M14" s="95">
        <f t="shared" si="2"/>
        <v>2</v>
      </c>
      <c r="N14" s="95">
        <f t="shared" si="3"/>
        <v>3</v>
      </c>
      <c r="O14" s="95">
        <f t="shared" si="4"/>
        <v>2</v>
      </c>
      <c r="P14" s="96">
        <f t="shared" si="5"/>
        <v>3</v>
      </c>
      <c r="R14" s="117">
        <v>11</v>
      </c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>
        <f t="shared" ref="AD14:AJ14" si="19">IF(COUNTIF($C$4:$H$4,$R14)+COUNTIF($C$4:$H$4,AD$3)&gt;1,1,0)+IF(COUNTIF($C$5:$H$5,$R14)+COUNTIF($C$5:$H$5,AD$3)&gt;1,1,0)+IF(COUNTIF($C$6:$H$6,$R14)+COUNTIF($C$6:$H$6,AD$3)&gt;1,1,0)+IF(COUNTIF($C$7:$H$7,$R14)+COUNTIF($C$7:$H$7,AD$3)&gt;1,1,0)+IF(COUNTIF($C$8:$H$8,$R14)+COUNTIF($C$8:$H$8,AD$3)&gt;1,1,0)+IF(COUNTIF($C$9:$H$9,$R14)+COUNTIF($C$9:$H$9,AD$3)&gt;1,1,0)+IF(COUNTIF($C$10:$H$10,$R14)+COUNTIF($C$10:$H$10,AD$3)&gt;1,1,0)+IF(COUNTIF($C$11:$H$11,$R14)+COUNTIF($C$11:$H$11,AD$3)&gt;1,1,0)+IF(COUNTIF($C$12:$H$12,$R14)+COUNTIF($C$12:$H$12,AD$3)&gt;1,1,0)+IF(COUNTIF($C$13:$H$13,$R14)+COUNTIF($C$13:$H$13,AD$3)&gt;1,1,0)+IF(COUNTIF($C$14:$H$14,$R14)+COUNTIF($C$14:$H$14,AD$3)&gt;1,1,0)+IF(COUNTIF($C$15:$H$15,$R14)+COUNTIF($C$15:$H$15,AD$3)&gt;1,1,0)+IF(COUNTIF($C$16:$H$16,$R14)+COUNTIF($C$16:$H$16,AD$3)&gt;1,1,0)+IF(COUNTIF($C$17:$H$17,$R14)+COUNTIF($C$17:$H$17,AD$3)&gt;1,1,0)+IF(COUNTIF($C$18:$H$18,$R14)+COUNTIF($C$18:$H$18,AD$3)&gt;1,1,0)+IF(COUNTIF($C$19:$H$19,$R14)+COUNTIF($C$19:$H$19,AD$3)&gt;1,1,0)+IF(COUNTIF($C$20:$H$20,$R14)+COUNTIF($C$20:$H$20,AD$3)&gt;1,1,0)+IF(COUNTIF($C$21:$H$21,$R14)+COUNTIF($C$21:$H$21,AD$3)&gt;1,1,0)+IF(COUNTIF($C$22:$H$22,$R14)+COUNTIF($C$22:$H$22,AD$3)&gt;1,1,0)+IF(COUNTIF($C$23:$H$23,$R14)+COUNTIF($C$23:$H$23,AD$3)&gt;1,1,0)+IF(COUNTIF($C$24:$H$24,$R14)+COUNTIF($C$24:$H$24,AD$3)&gt;1,1,0)+IF(COUNTIF($C$25:$H$25,$R14)+COUNTIF($C$25:$H$25,AD$3)&gt;1,1,0)+IF(COUNTIF($C$26:$H$26,$R14)+COUNTIF($C$26:$H$26,AD$3)&gt;1,1,0)+IF(COUNTIF($C$27:$H$27,$R14)+COUNTIF($C$27:$H$27,AD$3)&gt;1,1,0)+IF(COUNTIF($C$28:$H$28,$R14)+COUNTIF($C$28:$H$28,AD$3)&gt;1,1,0)+IF(COUNTIF($C$29:$H$29,$R14)+COUNTIF($C$29:$H$29,AD$3)&gt;1,1,0)+IF(COUNTIF($C$30:$H$30,$R14)+COUNTIF($C$30:$H$30,AD$3)&gt;1,1,0)+IF(COUNTIF($C$31:$H$31,$R14)+COUNTIF($C$31:$H$31,AD$3)&gt;1,1,0)+IF(COUNTIF($C$32:$H$32,$R14)+COUNTIF($C$32:$H$32,AD$3)&gt;1,1,0)+IF(COUNTIF($C$33:$H$33,$R14)+COUNTIF($C$33:$H$33,AD$3)&gt;1,1,0)+IF(COUNTIF($C$34:$H$34,$R14)+COUNTIF($C$34:$H$34,AD$3)&gt;1,1,0)+IF(COUNTIF($C$35:$H$35,$R14)+COUNTIF($C$35:$H$35,AD$3)&gt;1,1,0)+IF(COUNTIF($C$36:$H$36,$R14)+COUNTIF($C$36:$H$36,AD$3)&gt;1,1,0)+IF(COUNTIF($C$37:$H$37,$R14)+COUNTIF($C$37:$H$37,AD$3)&gt;1,1,0)+IF(COUNTIF($C$38:$H$38,$R14)+COUNTIF($C$38:$H$38,AD$3)&gt;1,1,0)+IF(COUNTIF($C$39:$H$39,$R14)+COUNTIF($C$39:$H$39,AD$3)&gt;1,1,0)+IF(COUNTIF($C$40:$H$40,$R14)+COUNTIF($C$40:$H$40,AD$3)&gt;1,1,0)+IF(COUNTIF($C$41:$H$41,$R14)+COUNTIF($C$41:$H$41,AD$3)&gt;1,1,0)+IF(COUNTIF($C$42:$H$42,$R14)+COUNTIF($C$42:$H$42,AD$3)&gt;1,1,0)+IF(COUNTIF($C$43:$H$43,$R14)+COUNTIF($C$43:$H$43,AD$3)&gt;1,1,0)+IF(COUNTIF($C$44:$H$44,$R14)+COUNTIF($C$44:$H$44,AD$3)&gt;1,1,0)+IF(COUNTIF($C$45:$H$45,$R14)+COUNTIF($C$45:$H$45,AD$3)&gt;1,1,0)+IF(COUNTIF($C$46:$H$46,$R14)+COUNTIF($C$46:$H$46,AD$3)&gt;1,1,0)+IF(COUNTIF($C$47:$H$47,$R14)+COUNTIF($C$47:$H$47,AD$3)&gt;1,1,0)+IF(COUNTIF($C$48:$H$48,$R14)+COUNTIF($C$48:$H$48,AD$3)&gt;1,1,0)</f>
        <v>5</v>
      </c>
      <c r="AE14" s="95">
        <f t="shared" si="19"/>
        <v>5</v>
      </c>
      <c r="AF14" s="95">
        <f t="shared" si="19"/>
        <v>4</v>
      </c>
      <c r="AG14" s="95">
        <f t="shared" si="19"/>
        <v>6</v>
      </c>
      <c r="AH14" s="95">
        <f t="shared" si="19"/>
        <v>4</v>
      </c>
      <c r="AI14" s="95">
        <f t="shared" si="19"/>
        <v>3</v>
      </c>
      <c r="AJ14" s="96">
        <f t="shared" si="19"/>
        <v>5</v>
      </c>
      <c r="AM14" s="117">
        <v>10</v>
      </c>
      <c r="AN14" s="95">
        <f t="shared" ca="1" si="11"/>
        <v>6</v>
      </c>
      <c r="AO14" s="95">
        <f t="shared" ca="1" si="8"/>
        <v>6</v>
      </c>
      <c r="AP14" s="95">
        <f t="shared" ca="1" si="8"/>
        <v>6</v>
      </c>
      <c r="AQ14" s="95">
        <f t="shared" ca="1" si="8"/>
        <v>6</v>
      </c>
      <c r="AR14" s="95">
        <f t="shared" ca="1" si="8"/>
        <v>6</v>
      </c>
      <c r="AS14" s="95">
        <f t="shared" ca="1" si="8"/>
        <v>6</v>
      </c>
      <c r="AT14" s="95">
        <f t="shared" ca="1" si="8"/>
        <v>6</v>
      </c>
      <c r="AU14" s="95">
        <f t="shared" ca="1" si="8"/>
        <v>6</v>
      </c>
      <c r="AV14" s="95">
        <f t="shared" ca="1" si="8"/>
        <v>6</v>
      </c>
      <c r="AW14" s="95">
        <f t="shared" ca="1" si="8"/>
        <v>6</v>
      </c>
      <c r="AX14" s="95">
        <f t="shared" ca="1" si="8"/>
        <v>6</v>
      </c>
      <c r="AY14" s="95">
        <f t="shared" ca="1" si="8"/>
        <v>6</v>
      </c>
      <c r="AZ14" s="95">
        <f t="shared" ca="1" si="8"/>
        <v>6</v>
      </c>
      <c r="BA14" s="95">
        <f t="shared" ca="1" si="8"/>
        <v>6</v>
      </c>
      <c r="BB14" s="95">
        <f t="shared" ca="1" si="8"/>
        <v>6</v>
      </c>
      <c r="BC14" s="95">
        <f t="shared" ca="1" si="8"/>
        <v>6</v>
      </c>
      <c r="BD14" s="95">
        <f t="shared" ca="1" si="8"/>
        <v>6</v>
      </c>
      <c r="BE14" s="96">
        <f t="shared" ca="1" si="8"/>
        <v>6</v>
      </c>
      <c r="BF14" s="162">
        <f t="shared" ca="1" si="9"/>
        <v>6</v>
      </c>
    </row>
    <row r="15" spans="1:58" x14ac:dyDescent="0.2">
      <c r="A15" s="181"/>
      <c r="B15" s="101">
        <v>12</v>
      </c>
      <c r="C15" s="113">
        <v>4</v>
      </c>
      <c r="D15" s="113">
        <v>12</v>
      </c>
      <c r="E15" s="113">
        <v>6</v>
      </c>
      <c r="F15" s="113">
        <v>3</v>
      </c>
      <c r="G15" s="113">
        <v>16</v>
      </c>
      <c r="H15" s="114">
        <v>18</v>
      </c>
      <c r="J15" s="92">
        <v>12</v>
      </c>
      <c r="K15" s="95">
        <f t="shared" si="0"/>
        <v>3</v>
      </c>
      <c r="L15" s="95">
        <f t="shared" si="1"/>
        <v>3</v>
      </c>
      <c r="M15" s="95">
        <f t="shared" si="2"/>
        <v>2</v>
      </c>
      <c r="N15" s="95">
        <f t="shared" si="3"/>
        <v>3</v>
      </c>
      <c r="O15" s="95">
        <f t="shared" si="4"/>
        <v>2</v>
      </c>
      <c r="P15" s="96">
        <f t="shared" si="5"/>
        <v>2</v>
      </c>
      <c r="R15" s="117">
        <v>12</v>
      </c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>
        <f t="shared" ref="AE15:AJ15" si="20">IF(COUNTIF($C$4:$H$4,$R15)+COUNTIF($C$4:$H$4,AE$3)&gt;1,1,0)+IF(COUNTIF($C$5:$H$5,$R15)+COUNTIF($C$5:$H$5,AE$3)&gt;1,1,0)+IF(COUNTIF($C$6:$H$6,$R15)+COUNTIF($C$6:$H$6,AE$3)&gt;1,1,0)+IF(COUNTIF($C$7:$H$7,$R15)+COUNTIF($C$7:$H$7,AE$3)&gt;1,1,0)+IF(COUNTIF($C$8:$H$8,$R15)+COUNTIF($C$8:$H$8,AE$3)&gt;1,1,0)+IF(COUNTIF($C$9:$H$9,$R15)+COUNTIF($C$9:$H$9,AE$3)&gt;1,1,0)+IF(COUNTIF($C$10:$H$10,$R15)+COUNTIF($C$10:$H$10,AE$3)&gt;1,1,0)+IF(COUNTIF($C$11:$H$11,$R15)+COUNTIF($C$11:$H$11,AE$3)&gt;1,1,0)+IF(COUNTIF($C$12:$H$12,$R15)+COUNTIF($C$12:$H$12,AE$3)&gt;1,1,0)+IF(COUNTIF($C$13:$H$13,$R15)+COUNTIF($C$13:$H$13,AE$3)&gt;1,1,0)+IF(COUNTIF($C$14:$H$14,$R15)+COUNTIF($C$14:$H$14,AE$3)&gt;1,1,0)+IF(COUNTIF($C$15:$H$15,$R15)+COUNTIF($C$15:$H$15,AE$3)&gt;1,1,0)+IF(COUNTIF($C$16:$H$16,$R15)+COUNTIF($C$16:$H$16,AE$3)&gt;1,1,0)+IF(COUNTIF($C$17:$H$17,$R15)+COUNTIF($C$17:$H$17,AE$3)&gt;1,1,0)+IF(COUNTIF($C$18:$H$18,$R15)+COUNTIF($C$18:$H$18,AE$3)&gt;1,1,0)+IF(COUNTIF($C$19:$H$19,$R15)+COUNTIF($C$19:$H$19,AE$3)&gt;1,1,0)+IF(COUNTIF($C$20:$H$20,$R15)+COUNTIF($C$20:$H$20,AE$3)&gt;1,1,0)+IF(COUNTIF($C$21:$H$21,$R15)+COUNTIF($C$21:$H$21,AE$3)&gt;1,1,0)+IF(COUNTIF($C$22:$H$22,$R15)+COUNTIF($C$22:$H$22,AE$3)&gt;1,1,0)+IF(COUNTIF($C$23:$H$23,$R15)+COUNTIF($C$23:$H$23,AE$3)&gt;1,1,0)+IF(COUNTIF($C$24:$H$24,$R15)+COUNTIF($C$24:$H$24,AE$3)&gt;1,1,0)+IF(COUNTIF($C$25:$H$25,$R15)+COUNTIF($C$25:$H$25,AE$3)&gt;1,1,0)+IF(COUNTIF($C$26:$H$26,$R15)+COUNTIF($C$26:$H$26,AE$3)&gt;1,1,0)+IF(COUNTIF($C$27:$H$27,$R15)+COUNTIF($C$27:$H$27,AE$3)&gt;1,1,0)+IF(COUNTIF($C$28:$H$28,$R15)+COUNTIF($C$28:$H$28,AE$3)&gt;1,1,0)+IF(COUNTIF($C$29:$H$29,$R15)+COUNTIF($C$29:$H$29,AE$3)&gt;1,1,0)+IF(COUNTIF($C$30:$H$30,$R15)+COUNTIF($C$30:$H$30,AE$3)&gt;1,1,0)+IF(COUNTIF($C$31:$H$31,$R15)+COUNTIF($C$31:$H$31,AE$3)&gt;1,1,0)+IF(COUNTIF($C$32:$H$32,$R15)+COUNTIF($C$32:$H$32,AE$3)&gt;1,1,0)+IF(COUNTIF($C$33:$H$33,$R15)+COUNTIF($C$33:$H$33,AE$3)&gt;1,1,0)+IF(COUNTIF($C$34:$H$34,$R15)+COUNTIF($C$34:$H$34,AE$3)&gt;1,1,0)+IF(COUNTIF($C$35:$H$35,$R15)+COUNTIF($C$35:$H$35,AE$3)&gt;1,1,0)+IF(COUNTIF($C$36:$H$36,$R15)+COUNTIF($C$36:$H$36,AE$3)&gt;1,1,0)+IF(COUNTIF($C$37:$H$37,$R15)+COUNTIF($C$37:$H$37,AE$3)&gt;1,1,0)+IF(COUNTIF($C$38:$H$38,$R15)+COUNTIF($C$38:$H$38,AE$3)&gt;1,1,0)+IF(COUNTIF($C$39:$H$39,$R15)+COUNTIF($C$39:$H$39,AE$3)&gt;1,1,0)+IF(COUNTIF($C$40:$H$40,$R15)+COUNTIF($C$40:$H$40,AE$3)&gt;1,1,0)+IF(COUNTIF($C$41:$H$41,$R15)+COUNTIF($C$41:$H$41,AE$3)&gt;1,1,0)+IF(COUNTIF($C$42:$H$42,$R15)+COUNTIF($C$42:$H$42,AE$3)&gt;1,1,0)+IF(COUNTIF($C$43:$H$43,$R15)+COUNTIF($C$43:$H$43,AE$3)&gt;1,1,0)+IF(COUNTIF($C$44:$H$44,$R15)+COUNTIF($C$44:$H$44,AE$3)&gt;1,1,0)+IF(COUNTIF($C$45:$H$45,$R15)+COUNTIF($C$45:$H$45,AE$3)&gt;1,1,0)+IF(COUNTIF($C$46:$H$46,$R15)+COUNTIF($C$46:$H$46,AE$3)&gt;1,1,0)+IF(COUNTIF($C$47:$H$47,$R15)+COUNTIF($C$47:$H$47,AE$3)&gt;1,1,0)+IF(COUNTIF($C$48:$H$48,$R15)+COUNTIF($C$48:$H$48,AE$3)&gt;1,1,0)</f>
        <v>5</v>
      </c>
      <c r="AF15" s="95">
        <f t="shared" si="20"/>
        <v>5</v>
      </c>
      <c r="AG15" s="95">
        <f t="shared" si="20"/>
        <v>4</v>
      </c>
      <c r="AH15" s="95">
        <f t="shared" si="20"/>
        <v>5</v>
      </c>
      <c r="AI15" s="95">
        <f t="shared" si="20"/>
        <v>3</v>
      </c>
      <c r="AJ15" s="96">
        <f t="shared" si="20"/>
        <v>4</v>
      </c>
      <c r="AM15" s="117">
        <v>11</v>
      </c>
      <c r="AN15" s="95">
        <f t="shared" ca="1" si="11"/>
        <v>6</v>
      </c>
      <c r="AO15" s="95">
        <f t="shared" ca="1" si="8"/>
        <v>6</v>
      </c>
      <c r="AP15" s="95">
        <f t="shared" ca="1" si="8"/>
        <v>6</v>
      </c>
      <c r="AQ15" s="95">
        <f t="shared" ca="1" si="8"/>
        <v>6</v>
      </c>
      <c r="AR15" s="95">
        <f t="shared" ca="1" si="8"/>
        <v>6</v>
      </c>
      <c r="AS15" s="95">
        <f t="shared" ca="1" si="8"/>
        <v>6</v>
      </c>
      <c r="AT15" s="95">
        <f t="shared" ca="1" si="8"/>
        <v>6</v>
      </c>
      <c r="AU15" s="95">
        <f t="shared" ca="1" si="8"/>
        <v>6</v>
      </c>
      <c r="AV15" s="95">
        <f t="shared" ca="1" si="8"/>
        <v>6</v>
      </c>
      <c r="AW15" s="95">
        <f t="shared" ca="1" si="8"/>
        <v>6</v>
      </c>
      <c r="AX15" s="95">
        <f t="shared" ca="1" si="8"/>
        <v>6</v>
      </c>
      <c r="AY15" s="95">
        <f t="shared" ca="1" si="8"/>
        <v>6</v>
      </c>
      <c r="AZ15" s="95">
        <f t="shared" ca="1" si="8"/>
        <v>6</v>
      </c>
      <c r="BA15" s="95">
        <f t="shared" ca="1" si="8"/>
        <v>6</v>
      </c>
      <c r="BB15" s="95">
        <f t="shared" ca="1" si="8"/>
        <v>6</v>
      </c>
      <c r="BC15" s="95">
        <f t="shared" ca="1" si="8"/>
        <v>6</v>
      </c>
      <c r="BD15" s="95">
        <f t="shared" ca="1" si="8"/>
        <v>6</v>
      </c>
      <c r="BE15" s="96">
        <f t="shared" ca="1" si="8"/>
        <v>6</v>
      </c>
      <c r="BF15" s="162">
        <f t="shared" ca="1" si="9"/>
        <v>6</v>
      </c>
    </row>
    <row r="16" spans="1:58" x14ac:dyDescent="0.2">
      <c r="A16" s="181">
        <v>5</v>
      </c>
      <c r="B16" s="99">
        <v>13</v>
      </c>
      <c r="C16" s="109">
        <v>1</v>
      </c>
      <c r="D16" s="109">
        <v>9</v>
      </c>
      <c r="E16" s="109">
        <v>6</v>
      </c>
      <c r="F16" s="109">
        <v>11</v>
      </c>
      <c r="G16" s="109">
        <v>7</v>
      </c>
      <c r="H16" s="110">
        <v>18</v>
      </c>
      <c r="I16" s="94">
        <f>SUM(C16:H18)</f>
        <v>171</v>
      </c>
      <c r="J16" s="92">
        <v>13</v>
      </c>
      <c r="K16" s="95">
        <f t="shared" si="0"/>
        <v>3</v>
      </c>
      <c r="L16" s="95">
        <f t="shared" si="1"/>
        <v>2</v>
      </c>
      <c r="M16" s="95">
        <f t="shared" si="2"/>
        <v>2</v>
      </c>
      <c r="N16" s="95">
        <f t="shared" si="3"/>
        <v>3</v>
      </c>
      <c r="O16" s="95">
        <f t="shared" si="4"/>
        <v>2</v>
      </c>
      <c r="P16" s="96">
        <f t="shared" si="5"/>
        <v>3</v>
      </c>
      <c r="R16" s="117">
        <v>13</v>
      </c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>
        <f>IF(COUNTIF($C$4:$H$4,$R16)+COUNTIF($C$4:$H$4,AF$3)&gt;1,1,0)+IF(COUNTIF($C$5:$H$5,$R16)+COUNTIF($C$5:$H$5,AF$3)&gt;1,1,0)+IF(COUNTIF($C$6:$H$6,$R16)+COUNTIF($C$6:$H$6,AF$3)&gt;1,1,0)+IF(COUNTIF($C$7:$H$7,$R16)+COUNTIF($C$7:$H$7,AF$3)&gt;1,1,0)+IF(COUNTIF($C$8:$H$8,$R16)+COUNTIF($C$8:$H$8,AF$3)&gt;1,1,0)+IF(COUNTIF($C$9:$H$9,$R16)+COUNTIF($C$9:$H$9,AF$3)&gt;1,1,0)+IF(COUNTIF($C$10:$H$10,$R16)+COUNTIF($C$10:$H$10,AF$3)&gt;1,1,0)+IF(COUNTIF($C$11:$H$11,$R16)+COUNTIF($C$11:$H$11,AF$3)&gt;1,1,0)+IF(COUNTIF($C$12:$H$12,$R16)+COUNTIF($C$12:$H$12,AF$3)&gt;1,1,0)+IF(COUNTIF($C$13:$H$13,$R16)+COUNTIF($C$13:$H$13,AF$3)&gt;1,1,0)+IF(COUNTIF($C$14:$H$14,$R16)+COUNTIF($C$14:$H$14,AF$3)&gt;1,1,0)+IF(COUNTIF($C$15:$H$15,$R16)+COUNTIF($C$15:$H$15,AF$3)&gt;1,1,0)+IF(COUNTIF($C$16:$H$16,$R16)+COUNTIF($C$16:$H$16,AF$3)&gt;1,1,0)+IF(COUNTIF($C$17:$H$17,$R16)+COUNTIF($C$17:$H$17,AF$3)&gt;1,1,0)+IF(COUNTIF($C$18:$H$18,$R16)+COUNTIF($C$18:$H$18,AF$3)&gt;1,1,0)+IF(COUNTIF($C$19:$H$19,$R16)+COUNTIF($C$19:$H$19,AF$3)&gt;1,1,0)+IF(COUNTIF($C$20:$H$20,$R16)+COUNTIF($C$20:$H$20,AF$3)&gt;1,1,0)+IF(COUNTIF($C$21:$H$21,$R16)+COUNTIF($C$21:$H$21,AF$3)&gt;1,1,0)+IF(COUNTIF($C$22:$H$22,$R16)+COUNTIF($C$22:$H$22,AF$3)&gt;1,1,0)+IF(COUNTIF($C$23:$H$23,$R16)+COUNTIF($C$23:$H$23,AF$3)&gt;1,1,0)+IF(COUNTIF($C$24:$H$24,$R16)+COUNTIF($C$24:$H$24,AF$3)&gt;1,1,0)+IF(COUNTIF($C$25:$H$25,$R16)+COUNTIF($C$25:$H$25,AF$3)&gt;1,1,0)+IF(COUNTIF($C$26:$H$26,$R16)+COUNTIF($C$26:$H$26,AF$3)&gt;1,1,0)+IF(COUNTIF($C$27:$H$27,$R16)+COUNTIF($C$27:$H$27,AF$3)&gt;1,1,0)+IF(COUNTIF($C$28:$H$28,$R16)+COUNTIF($C$28:$H$28,AF$3)&gt;1,1,0)+IF(COUNTIF($C$29:$H$29,$R16)+COUNTIF($C$29:$H$29,AF$3)&gt;1,1,0)+IF(COUNTIF($C$30:$H$30,$R16)+COUNTIF($C$30:$H$30,AF$3)&gt;1,1,0)+IF(COUNTIF($C$31:$H$31,$R16)+COUNTIF($C$31:$H$31,AF$3)&gt;1,1,0)+IF(COUNTIF($C$32:$H$32,$R16)+COUNTIF($C$32:$H$32,AF$3)&gt;1,1,0)+IF(COUNTIF($C$33:$H$33,$R16)+COUNTIF($C$33:$H$33,AF$3)&gt;1,1,0)+IF(COUNTIF($C$34:$H$34,$R16)+COUNTIF($C$34:$H$34,AF$3)&gt;1,1,0)+IF(COUNTIF($C$35:$H$35,$R16)+COUNTIF($C$35:$H$35,AF$3)&gt;1,1,0)+IF(COUNTIF($C$36:$H$36,$R16)+COUNTIF($C$36:$H$36,AF$3)&gt;1,1,0)+IF(COUNTIF($C$37:$H$37,$R16)+COUNTIF($C$37:$H$37,AF$3)&gt;1,1,0)+IF(COUNTIF($C$38:$H$38,$R16)+COUNTIF($C$38:$H$38,AF$3)&gt;1,1,0)+IF(COUNTIF($C$39:$H$39,$R16)+COUNTIF($C$39:$H$39,AF$3)&gt;1,1,0)+IF(COUNTIF($C$40:$H$40,$R16)+COUNTIF($C$40:$H$40,AF$3)&gt;1,1,0)+IF(COUNTIF($C$41:$H$41,$R16)+COUNTIF($C$41:$H$41,AF$3)&gt;1,1,0)+IF(COUNTIF($C$42:$H$42,$R16)+COUNTIF($C$42:$H$42,AF$3)&gt;1,1,0)+IF(COUNTIF($C$43:$H$43,$R16)+COUNTIF($C$43:$H$43,AF$3)&gt;1,1,0)+IF(COUNTIF($C$44:$H$44,$R16)+COUNTIF($C$44:$H$44,AF$3)&gt;1,1,0)+IF(COUNTIF($C$45:$H$45,$R16)+COUNTIF($C$45:$H$45,AF$3)&gt;1,1,0)+IF(COUNTIF($C$46:$H$46,$R16)+COUNTIF($C$46:$H$46,AF$3)&gt;1,1,0)+IF(COUNTIF($C$47:$H$47,$R16)+COUNTIF($C$47:$H$47,AF$3)&gt;1,1,0)+IF(COUNTIF($C$48:$H$48,$R16)+COUNTIF($C$48:$H$48,AF$3)&gt;1,1,0)</f>
        <v>5</v>
      </c>
      <c r="AG16" s="95">
        <f>IF(COUNTIF($C$4:$H$4,$R16)+COUNTIF($C$4:$H$4,AG$3)&gt;1,1,0)+IF(COUNTIF($C$5:$H$5,$R16)+COUNTIF($C$5:$H$5,AG$3)&gt;1,1,0)+IF(COUNTIF($C$6:$H$6,$R16)+COUNTIF($C$6:$H$6,AG$3)&gt;1,1,0)+IF(COUNTIF($C$7:$H$7,$R16)+COUNTIF($C$7:$H$7,AG$3)&gt;1,1,0)+IF(COUNTIF($C$8:$H$8,$R16)+COUNTIF($C$8:$H$8,AG$3)&gt;1,1,0)+IF(COUNTIF($C$9:$H$9,$R16)+COUNTIF($C$9:$H$9,AG$3)&gt;1,1,0)+IF(COUNTIF($C$10:$H$10,$R16)+COUNTIF($C$10:$H$10,AG$3)&gt;1,1,0)+IF(COUNTIF($C$11:$H$11,$R16)+COUNTIF($C$11:$H$11,AG$3)&gt;1,1,0)+IF(COUNTIF($C$12:$H$12,$R16)+COUNTIF($C$12:$H$12,AG$3)&gt;1,1,0)+IF(COUNTIF($C$13:$H$13,$R16)+COUNTIF($C$13:$H$13,AG$3)&gt;1,1,0)+IF(COUNTIF($C$14:$H$14,$R16)+COUNTIF($C$14:$H$14,AG$3)&gt;1,1,0)+IF(COUNTIF($C$15:$H$15,$R16)+COUNTIF($C$15:$H$15,AG$3)&gt;1,1,0)+IF(COUNTIF($C$16:$H$16,$R16)+COUNTIF($C$16:$H$16,AG$3)&gt;1,1,0)+IF(COUNTIF($C$17:$H$17,$R16)+COUNTIF($C$17:$H$17,AG$3)&gt;1,1,0)+IF(COUNTIF($C$18:$H$18,$R16)+COUNTIF($C$18:$H$18,AG$3)&gt;1,1,0)+IF(COUNTIF($C$19:$H$19,$R16)+COUNTIF($C$19:$H$19,AG$3)&gt;1,1,0)+IF(COUNTIF($C$20:$H$20,$R16)+COUNTIF($C$20:$H$20,AG$3)&gt;1,1,0)+IF(COUNTIF($C$21:$H$21,$R16)+COUNTIF($C$21:$H$21,AG$3)&gt;1,1,0)+IF(COUNTIF($C$22:$H$22,$R16)+COUNTIF($C$22:$H$22,AG$3)&gt;1,1,0)+IF(COUNTIF($C$23:$H$23,$R16)+COUNTIF($C$23:$H$23,AG$3)&gt;1,1,0)+IF(COUNTIF($C$24:$H$24,$R16)+COUNTIF($C$24:$H$24,AG$3)&gt;1,1,0)+IF(COUNTIF($C$25:$H$25,$R16)+COUNTIF($C$25:$H$25,AG$3)&gt;1,1,0)+IF(COUNTIF($C$26:$H$26,$R16)+COUNTIF($C$26:$H$26,AG$3)&gt;1,1,0)+IF(COUNTIF($C$27:$H$27,$R16)+COUNTIF($C$27:$H$27,AG$3)&gt;1,1,0)+IF(COUNTIF($C$28:$H$28,$R16)+COUNTIF($C$28:$H$28,AG$3)&gt;1,1,0)+IF(COUNTIF($C$29:$H$29,$R16)+COUNTIF($C$29:$H$29,AG$3)&gt;1,1,0)+IF(COUNTIF($C$30:$H$30,$R16)+COUNTIF($C$30:$H$30,AG$3)&gt;1,1,0)+IF(COUNTIF($C$31:$H$31,$R16)+COUNTIF($C$31:$H$31,AG$3)&gt;1,1,0)+IF(COUNTIF($C$32:$H$32,$R16)+COUNTIF($C$32:$H$32,AG$3)&gt;1,1,0)+IF(COUNTIF($C$33:$H$33,$R16)+COUNTIF($C$33:$H$33,AG$3)&gt;1,1,0)+IF(COUNTIF($C$34:$H$34,$R16)+COUNTIF($C$34:$H$34,AG$3)&gt;1,1,0)+IF(COUNTIF($C$35:$H$35,$R16)+COUNTIF($C$35:$H$35,AG$3)&gt;1,1,0)+IF(COUNTIF($C$36:$H$36,$R16)+COUNTIF($C$36:$H$36,AG$3)&gt;1,1,0)+IF(COUNTIF($C$37:$H$37,$R16)+COUNTIF($C$37:$H$37,AG$3)&gt;1,1,0)+IF(COUNTIF($C$38:$H$38,$R16)+COUNTIF($C$38:$H$38,AG$3)&gt;1,1,0)+IF(COUNTIF($C$39:$H$39,$R16)+COUNTIF($C$39:$H$39,AG$3)&gt;1,1,0)+IF(COUNTIF($C$40:$H$40,$R16)+COUNTIF($C$40:$H$40,AG$3)&gt;1,1,0)+IF(COUNTIF($C$41:$H$41,$R16)+COUNTIF($C$41:$H$41,AG$3)&gt;1,1,0)+IF(COUNTIF($C$42:$H$42,$R16)+COUNTIF($C$42:$H$42,AG$3)&gt;1,1,0)+IF(COUNTIF($C$43:$H$43,$R16)+COUNTIF($C$43:$H$43,AG$3)&gt;1,1,0)+IF(COUNTIF($C$44:$H$44,$R16)+COUNTIF($C$44:$H$44,AG$3)&gt;1,1,0)+IF(COUNTIF($C$45:$H$45,$R16)+COUNTIF($C$45:$H$45,AG$3)&gt;1,1,0)+IF(COUNTIF($C$46:$H$46,$R16)+COUNTIF($C$46:$H$46,AG$3)&gt;1,1,0)+IF(COUNTIF($C$47:$H$47,$R16)+COUNTIF($C$47:$H$47,AG$3)&gt;1,1,0)+IF(COUNTIF($C$48:$H$48,$R16)+COUNTIF($C$48:$H$48,AG$3)&gt;1,1,0)</f>
        <v>4</v>
      </c>
      <c r="AH16" s="95">
        <f>IF(COUNTIF($C$4:$H$4,$R16)+COUNTIF($C$4:$H$4,AH$3)&gt;1,1,0)+IF(COUNTIF($C$5:$H$5,$R16)+COUNTIF($C$5:$H$5,AH$3)&gt;1,1,0)+IF(COUNTIF($C$6:$H$6,$R16)+COUNTIF($C$6:$H$6,AH$3)&gt;1,1,0)+IF(COUNTIF($C$7:$H$7,$R16)+COUNTIF($C$7:$H$7,AH$3)&gt;1,1,0)+IF(COUNTIF($C$8:$H$8,$R16)+COUNTIF($C$8:$H$8,AH$3)&gt;1,1,0)+IF(COUNTIF($C$9:$H$9,$R16)+COUNTIF($C$9:$H$9,AH$3)&gt;1,1,0)+IF(COUNTIF($C$10:$H$10,$R16)+COUNTIF($C$10:$H$10,AH$3)&gt;1,1,0)+IF(COUNTIF($C$11:$H$11,$R16)+COUNTIF($C$11:$H$11,AH$3)&gt;1,1,0)+IF(COUNTIF($C$12:$H$12,$R16)+COUNTIF($C$12:$H$12,AH$3)&gt;1,1,0)+IF(COUNTIF($C$13:$H$13,$R16)+COUNTIF($C$13:$H$13,AH$3)&gt;1,1,0)+IF(COUNTIF($C$14:$H$14,$R16)+COUNTIF($C$14:$H$14,AH$3)&gt;1,1,0)+IF(COUNTIF($C$15:$H$15,$R16)+COUNTIF($C$15:$H$15,AH$3)&gt;1,1,0)+IF(COUNTIF($C$16:$H$16,$R16)+COUNTIF($C$16:$H$16,AH$3)&gt;1,1,0)+IF(COUNTIF($C$17:$H$17,$R16)+COUNTIF($C$17:$H$17,AH$3)&gt;1,1,0)+IF(COUNTIF($C$18:$H$18,$R16)+COUNTIF($C$18:$H$18,AH$3)&gt;1,1,0)+IF(COUNTIF($C$19:$H$19,$R16)+COUNTIF($C$19:$H$19,AH$3)&gt;1,1,0)+IF(COUNTIF($C$20:$H$20,$R16)+COUNTIF($C$20:$H$20,AH$3)&gt;1,1,0)+IF(COUNTIF($C$21:$H$21,$R16)+COUNTIF($C$21:$H$21,AH$3)&gt;1,1,0)+IF(COUNTIF($C$22:$H$22,$R16)+COUNTIF($C$22:$H$22,AH$3)&gt;1,1,0)+IF(COUNTIF($C$23:$H$23,$R16)+COUNTIF($C$23:$H$23,AH$3)&gt;1,1,0)+IF(COUNTIF($C$24:$H$24,$R16)+COUNTIF($C$24:$H$24,AH$3)&gt;1,1,0)+IF(COUNTIF($C$25:$H$25,$R16)+COUNTIF($C$25:$H$25,AH$3)&gt;1,1,0)+IF(COUNTIF($C$26:$H$26,$R16)+COUNTIF($C$26:$H$26,AH$3)&gt;1,1,0)+IF(COUNTIF($C$27:$H$27,$R16)+COUNTIF($C$27:$H$27,AH$3)&gt;1,1,0)+IF(COUNTIF($C$28:$H$28,$R16)+COUNTIF($C$28:$H$28,AH$3)&gt;1,1,0)+IF(COUNTIF($C$29:$H$29,$R16)+COUNTIF($C$29:$H$29,AH$3)&gt;1,1,0)+IF(COUNTIF($C$30:$H$30,$R16)+COUNTIF($C$30:$H$30,AH$3)&gt;1,1,0)+IF(COUNTIF($C$31:$H$31,$R16)+COUNTIF($C$31:$H$31,AH$3)&gt;1,1,0)+IF(COUNTIF($C$32:$H$32,$R16)+COUNTIF($C$32:$H$32,AH$3)&gt;1,1,0)+IF(COUNTIF($C$33:$H$33,$R16)+COUNTIF($C$33:$H$33,AH$3)&gt;1,1,0)+IF(COUNTIF($C$34:$H$34,$R16)+COUNTIF($C$34:$H$34,AH$3)&gt;1,1,0)+IF(COUNTIF($C$35:$H$35,$R16)+COUNTIF($C$35:$H$35,AH$3)&gt;1,1,0)+IF(COUNTIF($C$36:$H$36,$R16)+COUNTIF($C$36:$H$36,AH$3)&gt;1,1,0)+IF(COUNTIF($C$37:$H$37,$R16)+COUNTIF($C$37:$H$37,AH$3)&gt;1,1,0)+IF(COUNTIF($C$38:$H$38,$R16)+COUNTIF($C$38:$H$38,AH$3)&gt;1,1,0)+IF(COUNTIF($C$39:$H$39,$R16)+COUNTIF($C$39:$H$39,AH$3)&gt;1,1,0)+IF(COUNTIF($C$40:$H$40,$R16)+COUNTIF($C$40:$H$40,AH$3)&gt;1,1,0)+IF(COUNTIF($C$41:$H$41,$R16)+COUNTIF($C$41:$H$41,AH$3)&gt;1,1,0)+IF(COUNTIF($C$42:$H$42,$R16)+COUNTIF($C$42:$H$42,AH$3)&gt;1,1,0)+IF(COUNTIF($C$43:$H$43,$R16)+COUNTIF($C$43:$H$43,AH$3)&gt;1,1,0)+IF(COUNTIF($C$44:$H$44,$R16)+COUNTIF($C$44:$H$44,AH$3)&gt;1,1,0)+IF(COUNTIF($C$45:$H$45,$R16)+COUNTIF($C$45:$H$45,AH$3)&gt;1,1,0)+IF(COUNTIF($C$46:$H$46,$R16)+COUNTIF($C$46:$H$46,AH$3)&gt;1,1,0)+IF(COUNTIF($C$47:$H$47,$R16)+COUNTIF($C$47:$H$47,AH$3)&gt;1,1,0)+IF(COUNTIF($C$48:$H$48,$R16)+COUNTIF($C$48:$H$48,AH$3)&gt;1,1,0)</f>
        <v>5</v>
      </c>
      <c r="AI16" s="95">
        <f>IF(COUNTIF($C$4:$H$4,$R16)+COUNTIF($C$4:$H$4,AI$3)&gt;1,1,0)+IF(COUNTIF($C$5:$H$5,$R16)+COUNTIF($C$5:$H$5,AI$3)&gt;1,1,0)+IF(COUNTIF($C$6:$H$6,$R16)+COUNTIF($C$6:$H$6,AI$3)&gt;1,1,0)+IF(COUNTIF($C$7:$H$7,$R16)+COUNTIF($C$7:$H$7,AI$3)&gt;1,1,0)+IF(COUNTIF($C$8:$H$8,$R16)+COUNTIF($C$8:$H$8,AI$3)&gt;1,1,0)+IF(COUNTIF($C$9:$H$9,$R16)+COUNTIF($C$9:$H$9,AI$3)&gt;1,1,0)+IF(COUNTIF($C$10:$H$10,$R16)+COUNTIF($C$10:$H$10,AI$3)&gt;1,1,0)+IF(COUNTIF($C$11:$H$11,$R16)+COUNTIF($C$11:$H$11,AI$3)&gt;1,1,0)+IF(COUNTIF($C$12:$H$12,$R16)+COUNTIF($C$12:$H$12,AI$3)&gt;1,1,0)+IF(COUNTIF($C$13:$H$13,$R16)+COUNTIF($C$13:$H$13,AI$3)&gt;1,1,0)+IF(COUNTIF($C$14:$H$14,$R16)+COUNTIF($C$14:$H$14,AI$3)&gt;1,1,0)+IF(COUNTIF($C$15:$H$15,$R16)+COUNTIF($C$15:$H$15,AI$3)&gt;1,1,0)+IF(COUNTIF($C$16:$H$16,$R16)+COUNTIF($C$16:$H$16,AI$3)&gt;1,1,0)+IF(COUNTIF($C$17:$H$17,$R16)+COUNTIF($C$17:$H$17,AI$3)&gt;1,1,0)+IF(COUNTIF($C$18:$H$18,$R16)+COUNTIF($C$18:$H$18,AI$3)&gt;1,1,0)+IF(COUNTIF($C$19:$H$19,$R16)+COUNTIF($C$19:$H$19,AI$3)&gt;1,1,0)+IF(COUNTIF($C$20:$H$20,$R16)+COUNTIF($C$20:$H$20,AI$3)&gt;1,1,0)+IF(COUNTIF($C$21:$H$21,$R16)+COUNTIF($C$21:$H$21,AI$3)&gt;1,1,0)+IF(COUNTIF($C$22:$H$22,$R16)+COUNTIF($C$22:$H$22,AI$3)&gt;1,1,0)+IF(COUNTIF($C$23:$H$23,$R16)+COUNTIF($C$23:$H$23,AI$3)&gt;1,1,0)+IF(COUNTIF($C$24:$H$24,$R16)+COUNTIF($C$24:$H$24,AI$3)&gt;1,1,0)+IF(COUNTIF($C$25:$H$25,$R16)+COUNTIF($C$25:$H$25,AI$3)&gt;1,1,0)+IF(COUNTIF($C$26:$H$26,$R16)+COUNTIF($C$26:$H$26,AI$3)&gt;1,1,0)+IF(COUNTIF($C$27:$H$27,$R16)+COUNTIF($C$27:$H$27,AI$3)&gt;1,1,0)+IF(COUNTIF($C$28:$H$28,$R16)+COUNTIF($C$28:$H$28,AI$3)&gt;1,1,0)+IF(COUNTIF($C$29:$H$29,$R16)+COUNTIF($C$29:$H$29,AI$3)&gt;1,1,0)+IF(COUNTIF($C$30:$H$30,$R16)+COUNTIF($C$30:$H$30,AI$3)&gt;1,1,0)+IF(COUNTIF($C$31:$H$31,$R16)+COUNTIF($C$31:$H$31,AI$3)&gt;1,1,0)+IF(COUNTIF($C$32:$H$32,$R16)+COUNTIF($C$32:$H$32,AI$3)&gt;1,1,0)+IF(COUNTIF($C$33:$H$33,$R16)+COUNTIF($C$33:$H$33,AI$3)&gt;1,1,0)+IF(COUNTIF($C$34:$H$34,$R16)+COUNTIF($C$34:$H$34,AI$3)&gt;1,1,0)+IF(COUNTIF($C$35:$H$35,$R16)+COUNTIF($C$35:$H$35,AI$3)&gt;1,1,0)+IF(COUNTIF($C$36:$H$36,$R16)+COUNTIF($C$36:$H$36,AI$3)&gt;1,1,0)+IF(COUNTIF($C$37:$H$37,$R16)+COUNTIF($C$37:$H$37,AI$3)&gt;1,1,0)+IF(COUNTIF($C$38:$H$38,$R16)+COUNTIF($C$38:$H$38,AI$3)&gt;1,1,0)+IF(COUNTIF($C$39:$H$39,$R16)+COUNTIF($C$39:$H$39,AI$3)&gt;1,1,0)+IF(COUNTIF($C$40:$H$40,$R16)+COUNTIF($C$40:$H$40,AI$3)&gt;1,1,0)+IF(COUNTIF($C$41:$H$41,$R16)+COUNTIF($C$41:$H$41,AI$3)&gt;1,1,0)+IF(COUNTIF($C$42:$H$42,$R16)+COUNTIF($C$42:$H$42,AI$3)&gt;1,1,0)+IF(COUNTIF($C$43:$H$43,$R16)+COUNTIF($C$43:$H$43,AI$3)&gt;1,1,0)+IF(COUNTIF($C$44:$H$44,$R16)+COUNTIF($C$44:$H$44,AI$3)&gt;1,1,0)+IF(COUNTIF($C$45:$H$45,$R16)+COUNTIF($C$45:$H$45,AI$3)&gt;1,1,0)+IF(COUNTIF($C$46:$H$46,$R16)+COUNTIF($C$46:$H$46,AI$3)&gt;1,1,0)+IF(COUNTIF($C$47:$H$47,$R16)+COUNTIF($C$47:$H$47,AI$3)&gt;1,1,0)+IF(COUNTIF($C$48:$H$48,$R16)+COUNTIF($C$48:$H$48,AI$3)&gt;1,1,0)</f>
        <v>5</v>
      </c>
      <c r="AJ16" s="96">
        <f>IF(COUNTIF($C$4:$H$4,$R16)+COUNTIF($C$4:$H$4,AJ$3)&gt;1,1,0)+IF(COUNTIF($C$5:$H$5,$R16)+COUNTIF($C$5:$H$5,AJ$3)&gt;1,1,0)+IF(COUNTIF($C$6:$H$6,$R16)+COUNTIF($C$6:$H$6,AJ$3)&gt;1,1,0)+IF(COUNTIF($C$7:$H$7,$R16)+COUNTIF($C$7:$H$7,AJ$3)&gt;1,1,0)+IF(COUNTIF($C$8:$H$8,$R16)+COUNTIF($C$8:$H$8,AJ$3)&gt;1,1,0)+IF(COUNTIF($C$9:$H$9,$R16)+COUNTIF($C$9:$H$9,AJ$3)&gt;1,1,0)+IF(COUNTIF($C$10:$H$10,$R16)+COUNTIF($C$10:$H$10,AJ$3)&gt;1,1,0)+IF(COUNTIF($C$11:$H$11,$R16)+COUNTIF($C$11:$H$11,AJ$3)&gt;1,1,0)+IF(COUNTIF($C$12:$H$12,$R16)+COUNTIF($C$12:$H$12,AJ$3)&gt;1,1,0)+IF(COUNTIF($C$13:$H$13,$R16)+COUNTIF($C$13:$H$13,AJ$3)&gt;1,1,0)+IF(COUNTIF($C$14:$H$14,$R16)+COUNTIF($C$14:$H$14,AJ$3)&gt;1,1,0)+IF(COUNTIF($C$15:$H$15,$R16)+COUNTIF($C$15:$H$15,AJ$3)&gt;1,1,0)+IF(COUNTIF($C$16:$H$16,$R16)+COUNTIF($C$16:$H$16,AJ$3)&gt;1,1,0)+IF(COUNTIF($C$17:$H$17,$R16)+COUNTIF($C$17:$H$17,AJ$3)&gt;1,1,0)+IF(COUNTIF($C$18:$H$18,$R16)+COUNTIF($C$18:$H$18,AJ$3)&gt;1,1,0)+IF(COUNTIF($C$19:$H$19,$R16)+COUNTIF($C$19:$H$19,AJ$3)&gt;1,1,0)+IF(COUNTIF($C$20:$H$20,$R16)+COUNTIF($C$20:$H$20,AJ$3)&gt;1,1,0)+IF(COUNTIF($C$21:$H$21,$R16)+COUNTIF($C$21:$H$21,AJ$3)&gt;1,1,0)+IF(COUNTIF($C$22:$H$22,$R16)+COUNTIF($C$22:$H$22,AJ$3)&gt;1,1,0)+IF(COUNTIF($C$23:$H$23,$R16)+COUNTIF($C$23:$H$23,AJ$3)&gt;1,1,0)+IF(COUNTIF($C$24:$H$24,$R16)+COUNTIF($C$24:$H$24,AJ$3)&gt;1,1,0)+IF(COUNTIF($C$25:$H$25,$R16)+COUNTIF($C$25:$H$25,AJ$3)&gt;1,1,0)+IF(COUNTIF($C$26:$H$26,$R16)+COUNTIF($C$26:$H$26,AJ$3)&gt;1,1,0)+IF(COUNTIF($C$27:$H$27,$R16)+COUNTIF($C$27:$H$27,AJ$3)&gt;1,1,0)+IF(COUNTIF($C$28:$H$28,$R16)+COUNTIF($C$28:$H$28,AJ$3)&gt;1,1,0)+IF(COUNTIF($C$29:$H$29,$R16)+COUNTIF($C$29:$H$29,AJ$3)&gt;1,1,0)+IF(COUNTIF($C$30:$H$30,$R16)+COUNTIF($C$30:$H$30,AJ$3)&gt;1,1,0)+IF(COUNTIF($C$31:$H$31,$R16)+COUNTIF($C$31:$H$31,AJ$3)&gt;1,1,0)+IF(COUNTIF($C$32:$H$32,$R16)+COUNTIF($C$32:$H$32,AJ$3)&gt;1,1,0)+IF(COUNTIF($C$33:$H$33,$R16)+COUNTIF($C$33:$H$33,AJ$3)&gt;1,1,0)+IF(COUNTIF($C$34:$H$34,$R16)+COUNTIF($C$34:$H$34,AJ$3)&gt;1,1,0)+IF(COUNTIF($C$35:$H$35,$R16)+COUNTIF($C$35:$H$35,AJ$3)&gt;1,1,0)+IF(COUNTIF($C$36:$H$36,$R16)+COUNTIF($C$36:$H$36,AJ$3)&gt;1,1,0)+IF(COUNTIF($C$37:$H$37,$R16)+COUNTIF($C$37:$H$37,AJ$3)&gt;1,1,0)+IF(COUNTIF($C$38:$H$38,$R16)+COUNTIF($C$38:$H$38,AJ$3)&gt;1,1,0)+IF(COUNTIF($C$39:$H$39,$R16)+COUNTIF($C$39:$H$39,AJ$3)&gt;1,1,0)+IF(COUNTIF($C$40:$H$40,$R16)+COUNTIF($C$40:$H$40,AJ$3)&gt;1,1,0)+IF(COUNTIF($C$41:$H$41,$R16)+COUNTIF($C$41:$H$41,AJ$3)&gt;1,1,0)+IF(COUNTIF($C$42:$H$42,$R16)+COUNTIF($C$42:$H$42,AJ$3)&gt;1,1,0)+IF(COUNTIF($C$43:$H$43,$R16)+COUNTIF($C$43:$H$43,AJ$3)&gt;1,1,0)+IF(COUNTIF($C$44:$H$44,$R16)+COUNTIF($C$44:$H$44,AJ$3)&gt;1,1,0)+IF(COUNTIF($C$45:$H$45,$R16)+COUNTIF($C$45:$H$45,AJ$3)&gt;1,1,0)+IF(COUNTIF($C$46:$H$46,$R16)+COUNTIF($C$46:$H$46,AJ$3)&gt;1,1,0)+IF(COUNTIF($C$47:$H$47,$R16)+COUNTIF($C$47:$H$47,AJ$3)&gt;1,1,0)+IF(COUNTIF($C$48:$H$48,$R16)+COUNTIF($C$48:$H$48,AJ$3)&gt;1,1,0)</f>
        <v>3</v>
      </c>
      <c r="AM16" s="117">
        <v>12</v>
      </c>
      <c r="AN16" s="95">
        <f t="shared" ca="1" si="11"/>
        <v>6</v>
      </c>
      <c r="AO16" s="95">
        <f t="shared" ca="1" si="8"/>
        <v>6</v>
      </c>
      <c r="AP16" s="95">
        <f t="shared" ca="1" si="8"/>
        <v>6</v>
      </c>
      <c r="AQ16" s="95">
        <f t="shared" ca="1" si="8"/>
        <v>6</v>
      </c>
      <c r="AR16" s="95">
        <f t="shared" ca="1" si="8"/>
        <v>6</v>
      </c>
      <c r="AS16" s="95">
        <f t="shared" ca="1" si="8"/>
        <v>6</v>
      </c>
      <c r="AT16" s="95">
        <f t="shared" ca="1" si="8"/>
        <v>6</v>
      </c>
      <c r="AU16" s="95">
        <f t="shared" ca="1" si="8"/>
        <v>6</v>
      </c>
      <c r="AV16" s="95">
        <f t="shared" ca="1" si="8"/>
        <v>6</v>
      </c>
      <c r="AW16" s="95">
        <f t="shared" ca="1" si="8"/>
        <v>6</v>
      </c>
      <c r="AX16" s="95">
        <f t="shared" ca="1" si="8"/>
        <v>6</v>
      </c>
      <c r="AY16" s="95">
        <f t="shared" ca="1" si="8"/>
        <v>6</v>
      </c>
      <c r="AZ16" s="95">
        <f t="shared" ca="1" si="8"/>
        <v>6</v>
      </c>
      <c r="BA16" s="95">
        <f t="shared" ca="1" si="8"/>
        <v>6</v>
      </c>
      <c r="BB16" s="95">
        <f t="shared" ca="1" si="8"/>
        <v>6</v>
      </c>
      <c r="BC16" s="95">
        <f t="shared" ca="1" si="8"/>
        <v>6</v>
      </c>
      <c r="BD16" s="95">
        <f t="shared" ca="1" si="8"/>
        <v>6</v>
      </c>
      <c r="BE16" s="96">
        <f t="shared" ca="1" si="8"/>
        <v>6</v>
      </c>
      <c r="BF16" s="162">
        <f t="shared" ca="1" si="9"/>
        <v>6</v>
      </c>
    </row>
    <row r="17" spans="1:58" x14ac:dyDescent="0.2">
      <c r="A17" s="181"/>
      <c r="B17" s="100">
        <v>14</v>
      </c>
      <c r="C17" s="111">
        <v>2</v>
      </c>
      <c r="D17" s="111">
        <v>4</v>
      </c>
      <c r="E17" s="111">
        <v>17</v>
      </c>
      <c r="F17" s="111">
        <v>8</v>
      </c>
      <c r="G17" s="111">
        <v>14</v>
      </c>
      <c r="H17" s="112">
        <v>12</v>
      </c>
      <c r="J17" s="92">
        <v>14</v>
      </c>
      <c r="K17" s="95">
        <f t="shared" si="0"/>
        <v>2</v>
      </c>
      <c r="L17" s="95">
        <f t="shared" si="1"/>
        <v>3</v>
      </c>
      <c r="M17" s="95">
        <f t="shared" si="2"/>
        <v>2</v>
      </c>
      <c r="N17" s="95">
        <f t="shared" si="3"/>
        <v>3</v>
      </c>
      <c r="O17" s="95">
        <f t="shared" si="4"/>
        <v>3</v>
      </c>
      <c r="P17" s="96">
        <f t="shared" si="5"/>
        <v>2</v>
      </c>
      <c r="R17" s="117">
        <v>14</v>
      </c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>
        <f>IF(COUNTIF($C$4:$H$4,$R17)+COUNTIF($C$4:$H$4,AG$3)&gt;1,1,0)+IF(COUNTIF($C$5:$H$5,$R17)+COUNTIF($C$5:$H$5,AG$3)&gt;1,1,0)+IF(COUNTIF($C$6:$H$6,$R17)+COUNTIF($C$6:$H$6,AG$3)&gt;1,1,0)+IF(COUNTIF($C$7:$H$7,$R17)+COUNTIF($C$7:$H$7,AG$3)&gt;1,1,0)+IF(COUNTIF($C$8:$H$8,$R17)+COUNTIF($C$8:$H$8,AG$3)&gt;1,1,0)+IF(COUNTIF($C$9:$H$9,$R17)+COUNTIF($C$9:$H$9,AG$3)&gt;1,1,0)+IF(COUNTIF($C$10:$H$10,$R17)+COUNTIF($C$10:$H$10,AG$3)&gt;1,1,0)+IF(COUNTIF($C$11:$H$11,$R17)+COUNTIF($C$11:$H$11,AG$3)&gt;1,1,0)+IF(COUNTIF($C$12:$H$12,$R17)+COUNTIF($C$12:$H$12,AG$3)&gt;1,1,0)+IF(COUNTIF($C$13:$H$13,$R17)+COUNTIF($C$13:$H$13,AG$3)&gt;1,1,0)+IF(COUNTIF($C$14:$H$14,$R17)+COUNTIF($C$14:$H$14,AG$3)&gt;1,1,0)+IF(COUNTIF($C$15:$H$15,$R17)+COUNTIF($C$15:$H$15,AG$3)&gt;1,1,0)+IF(COUNTIF($C$16:$H$16,$R17)+COUNTIF($C$16:$H$16,AG$3)&gt;1,1,0)+IF(COUNTIF($C$17:$H$17,$R17)+COUNTIF($C$17:$H$17,AG$3)&gt;1,1,0)+IF(COUNTIF($C$18:$H$18,$R17)+COUNTIF($C$18:$H$18,AG$3)&gt;1,1,0)+IF(COUNTIF($C$19:$H$19,$R17)+COUNTIF($C$19:$H$19,AG$3)&gt;1,1,0)+IF(COUNTIF($C$20:$H$20,$R17)+COUNTIF($C$20:$H$20,AG$3)&gt;1,1,0)+IF(COUNTIF($C$21:$H$21,$R17)+COUNTIF($C$21:$H$21,AG$3)&gt;1,1,0)+IF(COUNTIF($C$22:$H$22,$R17)+COUNTIF($C$22:$H$22,AG$3)&gt;1,1,0)+IF(COUNTIF($C$23:$H$23,$R17)+COUNTIF($C$23:$H$23,AG$3)&gt;1,1,0)+IF(COUNTIF($C$24:$H$24,$R17)+COUNTIF($C$24:$H$24,AG$3)&gt;1,1,0)+IF(COUNTIF($C$25:$H$25,$R17)+COUNTIF($C$25:$H$25,AG$3)&gt;1,1,0)+IF(COUNTIF($C$26:$H$26,$R17)+COUNTIF($C$26:$H$26,AG$3)&gt;1,1,0)+IF(COUNTIF($C$27:$H$27,$R17)+COUNTIF($C$27:$H$27,AG$3)&gt;1,1,0)+IF(COUNTIF($C$28:$H$28,$R17)+COUNTIF($C$28:$H$28,AG$3)&gt;1,1,0)+IF(COUNTIF($C$29:$H$29,$R17)+COUNTIF($C$29:$H$29,AG$3)&gt;1,1,0)+IF(COUNTIF($C$30:$H$30,$R17)+COUNTIF($C$30:$H$30,AG$3)&gt;1,1,0)+IF(COUNTIF($C$31:$H$31,$R17)+COUNTIF($C$31:$H$31,AG$3)&gt;1,1,0)+IF(COUNTIF($C$32:$H$32,$R17)+COUNTIF($C$32:$H$32,AG$3)&gt;1,1,0)+IF(COUNTIF($C$33:$H$33,$R17)+COUNTIF($C$33:$H$33,AG$3)&gt;1,1,0)+IF(COUNTIF($C$34:$H$34,$R17)+COUNTIF($C$34:$H$34,AG$3)&gt;1,1,0)+IF(COUNTIF($C$35:$H$35,$R17)+COUNTIF($C$35:$H$35,AG$3)&gt;1,1,0)+IF(COUNTIF($C$36:$H$36,$R17)+COUNTIF($C$36:$H$36,AG$3)&gt;1,1,0)+IF(COUNTIF($C$37:$H$37,$R17)+COUNTIF($C$37:$H$37,AG$3)&gt;1,1,0)+IF(COUNTIF($C$38:$H$38,$R17)+COUNTIF($C$38:$H$38,AG$3)&gt;1,1,0)+IF(COUNTIF($C$39:$H$39,$R17)+COUNTIF($C$39:$H$39,AG$3)&gt;1,1,0)+IF(COUNTIF($C$40:$H$40,$R17)+COUNTIF($C$40:$H$40,AG$3)&gt;1,1,0)+IF(COUNTIF($C$41:$H$41,$R17)+COUNTIF($C$41:$H$41,AG$3)&gt;1,1,0)+IF(COUNTIF($C$42:$H$42,$R17)+COUNTIF($C$42:$H$42,AG$3)&gt;1,1,0)+IF(COUNTIF($C$43:$H$43,$R17)+COUNTIF($C$43:$H$43,AG$3)&gt;1,1,0)+IF(COUNTIF($C$44:$H$44,$R17)+COUNTIF($C$44:$H$44,AG$3)&gt;1,1,0)+IF(COUNTIF($C$45:$H$45,$R17)+COUNTIF($C$45:$H$45,AG$3)&gt;1,1,0)+IF(COUNTIF($C$46:$H$46,$R17)+COUNTIF($C$46:$H$46,AG$3)&gt;1,1,0)+IF(COUNTIF($C$47:$H$47,$R17)+COUNTIF($C$47:$H$47,AG$3)&gt;1,1,0)+IF(COUNTIF($C$48:$H$48,$R17)+COUNTIF($C$48:$H$48,AG$3)&gt;1,1,0)</f>
        <v>5</v>
      </c>
      <c r="AH17" s="95">
        <f>IF(COUNTIF($C$4:$H$4,$R17)+COUNTIF($C$4:$H$4,AH$3)&gt;1,1,0)+IF(COUNTIF($C$5:$H$5,$R17)+COUNTIF($C$5:$H$5,AH$3)&gt;1,1,0)+IF(COUNTIF($C$6:$H$6,$R17)+COUNTIF($C$6:$H$6,AH$3)&gt;1,1,0)+IF(COUNTIF($C$7:$H$7,$R17)+COUNTIF($C$7:$H$7,AH$3)&gt;1,1,0)+IF(COUNTIF($C$8:$H$8,$R17)+COUNTIF($C$8:$H$8,AH$3)&gt;1,1,0)+IF(COUNTIF($C$9:$H$9,$R17)+COUNTIF($C$9:$H$9,AH$3)&gt;1,1,0)+IF(COUNTIF($C$10:$H$10,$R17)+COUNTIF($C$10:$H$10,AH$3)&gt;1,1,0)+IF(COUNTIF($C$11:$H$11,$R17)+COUNTIF($C$11:$H$11,AH$3)&gt;1,1,0)+IF(COUNTIF($C$12:$H$12,$R17)+COUNTIF($C$12:$H$12,AH$3)&gt;1,1,0)+IF(COUNTIF($C$13:$H$13,$R17)+COUNTIF($C$13:$H$13,AH$3)&gt;1,1,0)+IF(COUNTIF($C$14:$H$14,$R17)+COUNTIF($C$14:$H$14,AH$3)&gt;1,1,0)+IF(COUNTIF($C$15:$H$15,$R17)+COUNTIF($C$15:$H$15,AH$3)&gt;1,1,0)+IF(COUNTIF($C$16:$H$16,$R17)+COUNTIF($C$16:$H$16,AH$3)&gt;1,1,0)+IF(COUNTIF($C$17:$H$17,$R17)+COUNTIF($C$17:$H$17,AH$3)&gt;1,1,0)+IF(COUNTIF($C$18:$H$18,$R17)+COUNTIF($C$18:$H$18,AH$3)&gt;1,1,0)+IF(COUNTIF($C$19:$H$19,$R17)+COUNTIF($C$19:$H$19,AH$3)&gt;1,1,0)+IF(COUNTIF($C$20:$H$20,$R17)+COUNTIF($C$20:$H$20,AH$3)&gt;1,1,0)+IF(COUNTIF($C$21:$H$21,$R17)+COUNTIF($C$21:$H$21,AH$3)&gt;1,1,0)+IF(COUNTIF($C$22:$H$22,$R17)+COUNTIF($C$22:$H$22,AH$3)&gt;1,1,0)+IF(COUNTIF($C$23:$H$23,$R17)+COUNTIF($C$23:$H$23,AH$3)&gt;1,1,0)+IF(COUNTIF($C$24:$H$24,$R17)+COUNTIF($C$24:$H$24,AH$3)&gt;1,1,0)+IF(COUNTIF($C$25:$H$25,$R17)+COUNTIF($C$25:$H$25,AH$3)&gt;1,1,0)+IF(COUNTIF($C$26:$H$26,$R17)+COUNTIF($C$26:$H$26,AH$3)&gt;1,1,0)+IF(COUNTIF($C$27:$H$27,$R17)+COUNTIF($C$27:$H$27,AH$3)&gt;1,1,0)+IF(COUNTIF($C$28:$H$28,$R17)+COUNTIF($C$28:$H$28,AH$3)&gt;1,1,0)+IF(COUNTIF($C$29:$H$29,$R17)+COUNTIF($C$29:$H$29,AH$3)&gt;1,1,0)+IF(COUNTIF($C$30:$H$30,$R17)+COUNTIF($C$30:$H$30,AH$3)&gt;1,1,0)+IF(COUNTIF($C$31:$H$31,$R17)+COUNTIF($C$31:$H$31,AH$3)&gt;1,1,0)+IF(COUNTIF($C$32:$H$32,$R17)+COUNTIF($C$32:$H$32,AH$3)&gt;1,1,0)+IF(COUNTIF($C$33:$H$33,$R17)+COUNTIF($C$33:$H$33,AH$3)&gt;1,1,0)+IF(COUNTIF($C$34:$H$34,$R17)+COUNTIF($C$34:$H$34,AH$3)&gt;1,1,0)+IF(COUNTIF($C$35:$H$35,$R17)+COUNTIF($C$35:$H$35,AH$3)&gt;1,1,0)+IF(COUNTIF($C$36:$H$36,$R17)+COUNTIF($C$36:$H$36,AH$3)&gt;1,1,0)+IF(COUNTIF($C$37:$H$37,$R17)+COUNTIF($C$37:$H$37,AH$3)&gt;1,1,0)+IF(COUNTIF($C$38:$H$38,$R17)+COUNTIF($C$38:$H$38,AH$3)&gt;1,1,0)+IF(COUNTIF($C$39:$H$39,$R17)+COUNTIF($C$39:$H$39,AH$3)&gt;1,1,0)+IF(COUNTIF($C$40:$H$40,$R17)+COUNTIF($C$40:$H$40,AH$3)&gt;1,1,0)+IF(COUNTIF($C$41:$H$41,$R17)+COUNTIF($C$41:$H$41,AH$3)&gt;1,1,0)+IF(COUNTIF($C$42:$H$42,$R17)+COUNTIF($C$42:$H$42,AH$3)&gt;1,1,0)+IF(COUNTIF($C$43:$H$43,$R17)+COUNTIF($C$43:$H$43,AH$3)&gt;1,1,0)+IF(COUNTIF($C$44:$H$44,$R17)+COUNTIF($C$44:$H$44,AH$3)&gt;1,1,0)+IF(COUNTIF($C$45:$H$45,$R17)+COUNTIF($C$45:$H$45,AH$3)&gt;1,1,0)+IF(COUNTIF($C$46:$H$46,$R17)+COUNTIF($C$46:$H$46,AH$3)&gt;1,1,0)+IF(COUNTIF($C$47:$H$47,$R17)+COUNTIF($C$47:$H$47,AH$3)&gt;1,1,0)+IF(COUNTIF($C$48:$H$48,$R17)+COUNTIF($C$48:$H$48,AH$3)&gt;1,1,0)</f>
        <v>3</v>
      </c>
      <c r="AI17" s="95">
        <f>IF(COUNTIF($C$4:$H$4,$R17)+COUNTIF($C$4:$H$4,AI$3)&gt;1,1,0)+IF(COUNTIF($C$5:$H$5,$R17)+COUNTIF($C$5:$H$5,AI$3)&gt;1,1,0)+IF(COUNTIF($C$6:$H$6,$R17)+COUNTIF($C$6:$H$6,AI$3)&gt;1,1,0)+IF(COUNTIF($C$7:$H$7,$R17)+COUNTIF($C$7:$H$7,AI$3)&gt;1,1,0)+IF(COUNTIF($C$8:$H$8,$R17)+COUNTIF($C$8:$H$8,AI$3)&gt;1,1,0)+IF(COUNTIF($C$9:$H$9,$R17)+COUNTIF($C$9:$H$9,AI$3)&gt;1,1,0)+IF(COUNTIF($C$10:$H$10,$R17)+COUNTIF($C$10:$H$10,AI$3)&gt;1,1,0)+IF(COUNTIF($C$11:$H$11,$R17)+COUNTIF($C$11:$H$11,AI$3)&gt;1,1,0)+IF(COUNTIF($C$12:$H$12,$R17)+COUNTIF($C$12:$H$12,AI$3)&gt;1,1,0)+IF(COUNTIF($C$13:$H$13,$R17)+COUNTIF($C$13:$H$13,AI$3)&gt;1,1,0)+IF(COUNTIF($C$14:$H$14,$R17)+COUNTIF($C$14:$H$14,AI$3)&gt;1,1,0)+IF(COUNTIF($C$15:$H$15,$R17)+COUNTIF($C$15:$H$15,AI$3)&gt;1,1,0)+IF(COUNTIF($C$16:$H$16,$R17)+COUNTIF($C$16:$H$16,AI$3)&gt;1,1,0)+IF(COUNTIF($C$17:$H$17,$R17)+COUNTIF($C$17:$H$17,AI$3)&gt;1,1,0)+IF(COUNTIF($C$18:$H$18,$R17)+COUNTIF($C$18:$H$18,AI$3)&gt;1,1,0)+IF(COUNTIF($C$19:$H$19,$R17)+COUNTIF($C$19:$H$19,AI$3)&gt;1,1,0)+IF(COUNTIF($C$20:$H$20,$R17)+COUNTIF($C$20:$H$20,AI$3)&gt;1,1,0)+IF(COUNTIF($C$21:$H$21,$R17)+COUNTIF($C$21:$H$21,AI$3)&gt;1,1,0)+IF(COUNTIF($C$22:$H$22,$R17)+COUNTIF($C$22:$H$22,AI$3)&gt;1,1,0)+IF(COUNTIF($C$23:$H$23,$R17)+COUNTIF($C$23:$H$23,AI$3)&gt;1,1,0)+IF(COUNTIF($C$24:$H$24,$R17)+COUNTIF($C$24:$H$24,AI$3)&gt;1,1,0)+IF(COUNTIF($C$25:$H$25,$R17)+COUNTIF($C$25:$H$25,AI$3)&gt;1,1,0)+IF(COUNTIF($C$26:$H$26,$R17)+COUNTIF($C$26:$H$26,AI$3)&gt;1,1,0)+IF(COUNTIF($C$27:$H$27,$R17)+COUNTIF($C$27:$H$27,AI$3)&gt;1,1,0)+IF(COUNTIF($C$28:$H$28,$R17)+COUNTIF($C$28:$H$28,AI$3)&gt;1,1,0)+IF(COUNTIF($C$29:$H$29,$R17)+COUNTIF($C$29:$H$29,AI$3)&gt;1,1,0)+IF(COUNTIF($C$30:$H$30,$R17)+COUNTIF($C$30:$H$30,AI$3)&gt;1,1,0)+IF(COUNTIF($C$31:$H$31,$R17)+COUNTIF($C$31:$H$31,AI$3)&gt;1,1,0)+IF(COUNTIF($C$32:$H$32,$R17)+COUNTIF($C$32:$H$32,AI$3)&gt;1,1,0)+IF(COUNTIF($C$33:$H$33,$R17)+COUNTIF($C$33:$H$33,AI$3)&gt;1,1,0)+IF(COUNTIF($C$34:$H$34,$R17)+COUNTIF($C$34:$H$34,AI$3)&gt;1,1,0)+IF(COUNTIF($C$35:$H$35,$R17)+COUNTIF($C$35:$H$35,AI$3)&gt;1,1,0)+IF(COUNTIF($C$36:$H$36,$R17)+COUNTIF($C$36:$H$36,AI$3)&gt;1,1,0)+IF(COUNTIF($C$37:$H$37,$R17)+COUNTIF($C$37:$H$37,AI$3)&gt;1,1,0)+IF(COUNTIF($C$38:$H$38,$R17)+COUNTIF($C$38:$H$38,AI$3)&gt;1,1,0)+IF(COUNTIF($C$39:$H$39,$R17)+COUNTIF($C$39:$H$39,AI$3)&gt;1,1,0)+IF(COUNTIF($C$40:$H$40,$R17)+COUNTIF($C$40:$H$40,AI$3)&gt;1,1,0)+IF(COUNTIF($C$41:$H$41,$R17)+COUNTIF($C$41:$H$41,AI$3)&gt;1,1,0)+IF(COUNTIF($C$42:$H$42,$R17)+COUNTIF($C$42:$H$42,AI$3)&gt;1,1,0)+IF(COUNTIF($C$43:$H$43,$R17)+COUNTIF($C$43:$H$43,AI$3)&gt;1,1,0)+IF(COUNTIF($C$44:$H$44,$R17)+COUNTIF($C$44:$H$44,AI$3)&gt;1,1,0)+IF(COUNTIF($C$45:$H$45,$R17)+COUNTIF($C$45:$H$45,AI$3)&gt;1,1,0)+IF(COUNTIF($C$46:$H$46,$R17)+COUNTIF($C$46:$H$46,AI$3)&gt;1,1,0)+IF(COUNTIF($C$47:$H$47,$R17)+COUNTIF($C$47:$H$47,AI$3)&gt;1,1,0)+IF(COUNTIF($C$48:$H$48,$R17)+COUNTIF($C$48:$H$48,AI$3)&gt;1,1,0)</f>
        <v>4</v>
      </c>
      <c r="AJ17" s="96">
        <f>IF(COUNTIF($C$4:$H$4,$R17)+COUNTIF($C$4:$H$4,AJ$3)&gt;1,1,0)+IF(COUNTIF($C$5:$H$5,$R17)+COUNTIF($C$5:$H$5,AJ$3)&gt;1,1,0)+IF(COUNTIF($C$6:$H$6,$R17)+COUNTIF($C$6:$H$6,AJ$3)&gt;1,1,0)+IF(COUNTIF($C$7:$H$7,$R17)+COUNTIF($C$7:$H$7,AJ$3)&gt;1,1,0)+IF(COUNTIF($C$8:$H$8,$R17)+COUNTIF($C$8:$H$8,AJ$3)&gt;1,1,0)+IF(COUNTIF($C$9:$H$9,$R17)+COUNTIF($C$9:$H$9,AJ$3)&gt;1,1,0)+IF(COUNTIF($C$10:$H$10,$R17)+COUNTIF($C$10:$H$10,AJ$3)&gt;1,1,0)+IF(COUNTIF($C$11:$H$11,$R17)+COUNTIF($C$11:$H$11,AJ$3)&gt;1,1,0)+IF(COUNTIF($C$12:$H$12,$R17)+COUNTIF($C$12:$H$12,AJ$3)&gt;1,1,0)+IF(COUNTIF($C$13:$H$13,$R17)+COUNTIF($C$13:$H$13,AJ$3)&gt;1,1,0)+IF(COUNTIF($C$14:$H$14,$R17)+COUNTIF($C$14:$H$14,AJ$3)&gt;1,1,0)+IF(COUNTIF($C$15:$H$15,$R17)+COUNTIF($C$15:$H$15,AJ$3)&gt;1,1,0)+IF(COUNTIF($C$16:$H$16,$R17)+COUNTIF($C$16:$H$16,AJ$3)&gt;1,1,0)+IF(COUNTIF($C$17:$H$17,$R17)+COUNTIF($C$17:$H$17,AJ$3)&gt;1,1,0)+IF(COUNTIF($C$18:$H$18,$R17)+COUNTIF($C$18:$H$18,AJ$3)&gt;1,1,0)+IF(COUNTIF($C$19:$H$19,$R17)+COUNTIF($C$19:$H$19,AJ$3)&gt;1,1,0)+IF(COUNTIF($C$20:$H$20,$R17)+COUNTIF($C$20:$H$20,AJ$3)&gt;1,1,0)+IF(COUNTIF($C$21:$H$21,$R17)+COUNTIF($C$21:$H$21,AJ$3)&gt;1,1,0)+IF(COUNTIF($C$22:$H$22,$R17)+COUNTIF($C$22:$H$22,AJ$3)&gt;1,1,0)+IF(COUNTIF($C$23:$H$23,$R17)+COUNTIF($C$23:$H$23,AJ$3)&gt;1,1,0)+IF(COUNTIF($C$24:$H$24,$R17)+COUNTIF($C$24:$H$24,AJ$3)&gt;1,1,0)+IF(COUNTIF($C$25:$H$25,$R17)+COUNTIF($C$25:$H$25,AJ$3)&gt;1,1,0)+IF(COUNTIF($C$26:$H$26,$R17)+COUNTIF($C$26:$H$26,AJ$3)&gt;1,1,0)+IF(COUNTIF($C$27:$H$27,$R17)+COUNTIF($C$27:$H$27,AJ$3)&gt;1,1,0)+IF(COUNTIF($C$28:$H$28,$R17)+COUNTIF($C$28:$H$28,AJ$3)&gt;1,1,0)+IF(COUNTIF($C$29:$H$29,$R17)+COUNTIF($C$29:$H$29,AJ$3)&gt;1,1,0)+IF(COUNTIF($C$30:$H$30,$R17)+COUNTIF($C$30:$H$30,AJ$3)&gt;1,1,0)+IF(COUNTIF($C$31:$H$31,$R17)+COUNTIF($C$31:$H$31,AJ$3)&gt;1,1,0)+IF(COUNTIF($C$32:$H$32,$R17)+COUNTIF($C$32:$H$32,AJ$3)&gt;1,1,0)+IF(COUNTIF($C$33:$H$33,$R17)+COUNTIF($C$33:$H$33,AJ$3)&gt;1,1,0)+IF(COUNTIF($C$34:$H$34,$R17)+COUNTIF($C$34:$H$34,AJ$3)&gt;1,1,0)+IF(COUNTIF($C$35:$H$35,$R17)+COUNTIF($C$35:$H$35,AJ$3)&gt;1,1,0)+IF(COUNTIF($C$36:$H$36,$R17)+COUNTIF($C$36:$H$36,AJ$3)&gt;1,1,0)+IF(COUNTIF($C$37:$H$37,$R17)+COUNTIF($C$37:$H$37,AJ$3)&gt;1,1,0)+IF(COUNTIF($C$38:$H$38,$R17)+COUNTIF($C$38:$H$38,AJ$3)&gt;1,1,0)+IF(COUNTIF($C$39:$H$39,$R17)+COUNTIF($C$39:$H$39,AJ$3)&gt;1,1,0)+IF(COUNTIF($C$40:$H$40,$R17)+COUNTIF($C$40:$H$40,AJ$3)&gt;1,1,0)+IF(COUNTIF($C$41:$H$41,$R17)+COUNTIF($C$41:$H$41,AJ$3)&gt;1,1,0)+IF(COUNTIF($C$42:$H$42,$R17)+COUNTIF($C$42:$H$42,AJ$3)&gt;1,1,0)+IF(COUNTIF($C$43:$H$43,$R17)+COUNTIF($C$43:$H$43,AJ$3)&gt;1,1,0)+IF(COUNTIF($C$44:$H$44,$R17)+COUNTIF($C$44:$H$44,AJ$3)&gt;1,1,0)+IF(COUNTIF($C$45:$H$45,$R17)+COUNTIF($C$45:$H$45,AJ$3)&gt;1,1,0)+IF(COUNTIF($C$46:$H$46,$R17)+COUNTIF($C$46:$H$46,AJ$3)&gt;1,1,0)+IF(COUNTIF($C$47:$H$47,$R17)+COUNTIF($C$47:$H$47,AJ$3)&gt;1,1,0)+IF(COUNTIF($C$48:$H$48,$R17)+COUNTIF($C$48:$H$48,AJ$3)&gt;1,1,0)</f>
        <v>5</v>
      </c>
      <c r="AM17" s="117">
        <v>13</v>
      </c>
      <c r="AN17" s="95">
        <f t="shared" ca="1" si="11"/>
        <v>6</v>
      </c>
      <c r="AO17" s="95">
        <f t="shared" ca="1" si="8"/>
        <v>6</v>
      </c>
      <c r="AP17" s="95">
        <f t="shared" ca="1" si="8"/>
        <v>6</v>
      </c>
      <c r="AQ17" s="95">
        <f t="shared" ca="1" si="8"/>
        <v>6</v>
      </c>
      <c r="AR17" s="95">
        <f t="shared" ca="1" si="8"/>
        <v>6</v>
      </c>
      <c r="AS17" s="95">
        <f t="shared" ca="1" si="8"/>
        <v>6</v>
      </c>
      <c r="AT17" s="95">
        <f t="shared" ca="1" si="8"/>
        <v>6</v>
      </c>
      <c r="AU17" s="95">
        <f t="shared" ca="1" si="8"/>
        <v>6</v>
      </c>
      <c r="AV17" s="95">
        <f t="shared" ca="1" si="8"/>
        <v>6</v>
      </c>
      <c r="AW17" s="95">
        <f t="shared" ca="1" si="8"/>
        <v>6</v>
      </c>
      <c r="AX17" s="95">
        <f t="shared" ca="1" si="8"/>
        <v>6</v>
      </c>
      <c r="AY17" s="95">
        <f t="shared" ca="1" si="8"/>
        <v>6</v>
      </c>
      <c r="AZ17" s="95">
        <f t="shared" ca="1" si="8"/>
        <v>6</v>
      </c>
      <c r="BA17" s="95">
        <f t="shared" ca="1" si="8"/>
        <v>6</v>
      </c>
      <c r="BB17" s="95">
        <f t="shared" ca="1" si="8"/>
        <v>6</v>
      </c>
      <c r="BC17" s="95">
        <f t="shared" ca="1" si="8"/>
        <v>6</v>
      </c>
      <c r="BD17" s="95">
        <f t="shared" ca="1" si="8"/>
        <v>6</v>
      </c>
      <c r="BE17" s="96">
        <f t="shared" ca="1" si="8"/>
        <v>6</v>
      </c>
      <c r="BF17" s="162">
        <f t="shared" ca="1" si="9"/>
        <v>6</v>
      </c>
    </row>
    <row r="18" spans="1:58" x14ac:dyDescent="0.2">
      <c r="A18" s="181"/>
      <c r="B18" s="101">
        <v>15</v>
      </c>
      <c r="C18" s="113">
        <v>5</v>
      </c>
      <c r="D18" s="113">
        <v>3</v>
      </c>
      <c r="E18" s="113">
        <v>15</v>
      </c>
      <c r="F18" s="113">
        <v>16</v>
      </c>
      <c r="G18" s="113">
        <v>13</v>
      </c>
      <c r="H18" s="114">
        <v>10</v>
      </c>
      <c r="J18" s="92">
        <v>15</v>
      </c>
      <c r="K18" s="95">
        <f t="shared" si="0"/>
        <v>2</v>
      </c>
      <c r="L18" s="95">
        <f t="shared" si="1"/>
        <v>3</v>
      </c>
      <c r="M18" s="95">
        <f t="shared" si="2"/>
        <v>3</v>
      </c>
      <c r="N18" s="95">
        <f t="shared" si="3"/>
        <v>3</v>
      </c>
      <c r="O18" s="95">
        <f t="shared" si="4"/>
        <v>2</v>
      </c>
      <c r="P18" s="96">
        <f t="shared" si="5"/>
        <v>2</v>
      </c>
      <c r="R18" s="117">
        <v>15</v>
      </c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>
        <f>IF(COUNTIF($C$4:$H$4,$R18)+COUNTIF($C$4:$H$4,AH$3)&gt;1,1,0)+IF(COUNTIF($C$5:$H$5,$R18)+COUNTIF($C$5:$H$5,AH$3)&gt;1,1,0)+IF(COUNTIF($C$6:$H$6,$R18)+COUNTIF($C$6:$H$6,AH$3)&gt;1,1,0)+IF(COUNTIF($C$7:$H$7,$R18)+COUNTIF($C$7:$H$7,AH$3)&gt;1,1,0)+IF(COUNTIF($C$8:$H$8,$R18)+COUNTIF($C$8:$H$8,AH$3)&gt;1,1,0)+IF(COUNTIF($C$9:$H$9,$R18)+COUNTIF($C$9:$H$9,AH$3)&gt;1,1,0)+IF(COUNTIF($C$10:$H$10,$R18)+COUNTIF($C$10:$H$10,AH$3)&gt;1,1,0)+IF(COUNTIF($C$11:$H$11,$R18)+COUNTIF($C$11:$H$11,AH$3)&gt;1,1,0)+IF(COUNTIF($C$12:$H$12,$R18)+COUNTIF($C$12:$H$12,AH$3)&gt;1,1,0)+IF(COUNTIF($C$13:$H$13,$R18)+COUNTIF($C$13:$H$13,AH$3)&gt;1,1,0)+IF(COUNTIF($C$14:$H$14,$R18)+COUNTIF($C$14:$H$14,AH$3)&gt;1,1,0)+IF(COUNTIF($C$15:$H$15,$R18)+COUNTIF($C$15:$H$15,AH$3)&gt;1,1,0)+IF(COUNTIF($C$16:$H$16,$R18)+COUNTIF($C$16:$H$16,AH$3)&gt;1,1,0)+IF(COUNTIF($C$17:$H$17,$R18)+COUNTIF($C$17:$H$17,AH$3)&gt;1,1,0)+IF(COUNTIF($C$18:$H$18,$R18)+COUNTIF($C$18:$H$18,AH$3)&gt;1,1,0)+IF(COUNTIF($C$19:$H$19,$R18)+COUNTIF($C$19:$H$19,AH$3)&gt;1,1,0)+IF(COUNTIF($C$20:$H$20,$R18)+COUNTIF($C$20:$H$20,AH$3)&gt;1,1,0)+IF(COUNTIF($C$21:$H$21,$R18)+COUNTIF($C$21:$H$21,AH$3)&gt;1,1,0)+IF(COUNTIF($C$22:$H$22,$R18)+COUNTIF($C$22:$H$22,AH$3)&gt;1,1,0)+IF(COUNTIF($C$23:$H$23,$R18)+COUNTIF($C$23:$H$23,AH$3)&gt;1,1,0)+IF(COUNTIF($C$24:$H$24,$R18)+COUNTIF($C$24:$H$24,AH$3)&gt;1,1,0)+IF(COUNTIF($C$25:$H$25,$R18)+COUNTIF($C$25:$H$25,AH$3)&gt;1,1,0)+IF(COUNTIF($C$26:$H$26,$R18)+COUNTIF($C$26:$H$26,AH$3)&gt;1,1,0)+IF(COUNTIF($C$27:$H$27,$R18)+COUNTIF($C$27:$H$27,AH$3)&gt;1,1,0)+IF(COUNTIF($C$28:$H$28,$R18)+COUNTIF($C$28:$H$28,AH$3)&gt;1,1,0)+IF(COUNTIF($C$29:$H$29,$R18)+COUNTIF($C$29:$H$29,AH$3)&gt;1,1,0)+IF(COUNTIF($C$30:$H$30,$R18)+COUNTIF($C$30:$H$30,AH$3)&gt;1,1,0)+IF(COUNTIF($C$31:$H$31,$R18)+COUNTIF($C$31:$H$31,AH$3)&gt;1,1,0)+IF(COUNTIF($C$32:$H$32,$R18)+COUNTIF($C$32:$H$32,AH$3)&gt;1,1,0)+IF(COUNTIF($C$33:$H$33,$R18)+COUNTIF($C$33:$H$33,AH$3)&gt;1,1,0)+IF(COUNTIF($C$34:$H$34,$R18)+COUNTIF($C$34:$H$34,AH$3)&gt;1,1,0)+IF(COUNTIF($C$35:$H$35,$R18)+COUNTIF($C$35:$H$35,AH$3)&gt;1,1,0)+IF(COUNTIF($C$36:$H$36,$R18)+COUNTIF($C$36:$H$36,AH$3)&gt;1,1,0)+IF(COUNTIF($C$37:$H$37,$R18)+COUNTIF($C$37:$H$37,AH$3)&gt;1,1,0)+IF(COUNTIF($C$38:$H$38,$R18)+COUNTIF($C$38:$H$38,AH$3)&gt;1,1,0)+IF(COUNTIF($C$39:$H$39,$R18)+COUNTIF($C$39:$H$39,AH$3)&gt;1,1,0)+IF(COUNTIF($C$40:$H$40,$R18)+COUNTIF($C$40:$H$40,AH$3)&gt;1,1,0)+IF(COUNTIF($C$41:$H$41,$R18)+COUNTIF($C$41:$H$41,AH$3)&gt;1,1,0)+IF(COUNTIF($C$42:$H$42,$R18)+COUNTIF($C$42:$H$42,AH$3)&gt;1,1,0)+IF(COUNTIF($C$43:$H$43,$R18)+COUNTIF($C$43:$H$43,AH$3)&gt;1,1,0)+IF(COUNTIF($C$44:$H$44,$R18)+COUNTIF($C$44:$H$44,AH$3)&gt;1,1,0)+IF(COUNTIF($C$45:$H$45,$R18)+COUNTIF($C$45:$H$45,AH$3)&gt;1,1,0)+IF(COUNTIF($C$46:$H$46,$R18)+COUNTIF($C$46:$H$46,AH$3)&gt;1,1,0)+IF(COUNTIF($C$47:$H$47,$R18)+COUNTIF($C$47:$H$47,AH$3)&gt;1,1,0)+IF(COUNTIF($C$48:$H$48,$R18)+COUNTIF($C$48:$H$48,AH$3)&gt;1,1,0)</f>
        <v>2</v>
      </c>
      <c r="AI18" s="95">
        <f>IF(COUNTIF($C$4:$H$4,$R18)+COUNTIF($C$4:$H$4,AI$3)&gt;1,1,0)+IF(COUNTIF($C$5:$H$5,$R18)+COUNTIF($C$5:$H$5,AI$3)&gt;1,1,0)+IF(COUNTIF($C$6:$H$6,$R18)+COUNTIF($C$6:$H$6,AI$3)&gt;1,1,0)+IF(COUNTIF($C$7:$H$7,$R18)+COUNTIF($C$7:$H$7,AI$3)&gt;1,1,0)+IF(COUNTIF($C$8:$H$8,$R18)+COUNTIF($C$8:$H$8,AI$3)&gt;1,1,0)+IF(COUNTIF($C$9:$H$9,$R18)+COUNTIF($C$9:$H$9,AI$3)&gt;1,1,0)+IF(COUNTIF($C$10:$H$10,$R18)+COUNTIF($C$10:$H$10,AI$3)&gt;1,1,0)+IF(COUNTIF($C$11:$H$11,$R18)+COUNTIF($C$11:$H$11,AI$3)&gt;1,1,0)+IF(COUNTIF($C$12:$H$12,$R18)+COUNTIF($C$12:$H$12,AI$3)&gt;1,1,0)+IF(COUNTIF($C$13:$H$13,$R18)+COUNTIF($C$13:$H$13,AI$3)&gt;1,1,0)+IF(COUNTIF($C$14:$H$14,$R18)+COUNTIF($C$14:$H$14,AI$3)&gt;1,1,0)+IF(COUNTIF($C$15:$H$15,$R18)+COUNTIF($C$15:$H$15,AI$3)&gt;1,1,0)+IF(COUNTIF($C$16:$H$16,$R18)+COUNTIF($C$16:$H$16,AI$3)&gt;1,1,0)+IF(COUNTIF($C$17:$H$17,$R18)+COUNTIF($C$17:$H$17,AI$3)&gt;1,1,0)+IF(COUNTIF($C$18:$H$18,$R18)+COUNTIF($C$18:$H$18,AI$3)&gt;1,1,0)+IF(COUNTIF($C$19:$H$19,$R18)+COUNTIF($C$19:$H$19,AI$3)&gt;1,1,0)+IF(COUNTIF($C$20:$H$20,$R18)+COUNTIF($C$20:$H$20,AI$3)&gt;1,1,0)+IF(COUNTIF($C$21:$H$21,$R18)+COUNTIF($C$21:$H$21,AI$3)&gt;1,1,0)+IF(COUNTIF($C$22:$H$22,$R18)+COUNTIF($C$22:$H$22,AI$3)&gt;1,1,0)+IF(COUNTIF($C$23:$H$23,$R18)+COUNTIF($C$23:$H$23,AI$3)&gt;1,1,0)+IF(COUNTIF($C$24:$H$24,$R18)+COUNTIF($C$24:$H$24,AI$3)&gt;1,1,0)+IF(COUNTIF($C$25:$H$25,$R18)+COUNTIF($C$25:$H$25,AI$3)&gt;1,1,0)+IF(COUNTIF($C$26:$H$26,$R18)+COUNTIF($C$26:$H$26,AI$3)&gt;1,1,0)+IF(COUNTIF($C$27:$H$27,$R18)+COUNTIF($C$27:$H$27,AI$3)&gt;1,1,0)+IF(COUNTIF($C$28:$H$28,$R18)+COUNTIF($C$28:$H$28,AI$3)&gt;1,1,0)+IF(COUNTIF($C$29:$H$29,$R18)+COUNTIF($C$29:$H$29,AI$3)&gt;1,1,0)+IF(COUNTIF($C$30:$H$30,$R18)+COUNTIF($C$30:$H$30,AI$3)&gt;1,1,0)+IF(COUNTIF($C$31:$H$31,$R18)+COUNTIF($C$31:$H$31,AI$3)&gt;1,1,0)+IF(COUNTIF($C$32:$H$32,$R18)+COUNTIF($C$32:$H$32,AI$3)&gt;1,1,0)+IF(COUNTIF($C$33:$H$33,$R18)+COUNTIF($C$33:$H$33,AI$3)&gt;1,1,0)+IF(COUNTIF($C$34:$H$34,$R18)+COUNTIF($C$34:$H$34,AI$3)&gt;1,1,0)+IF(COUNTIF($C$35:$H$35,$R18)+COUNTIF($C$35:$H$35,AI$3)&gt;1,1,0)+IF(COUNTIF($C$36:$H$36,$R18)+COUNTIF($C$36:$H$36,AI$3)&gt;1,1,0)+IF(COUNTIF($C$37:$H$37,$R18)+COUNTIF($C$37:$H$37,AI$3)&gt;1,1,0)+IF(COUNTIF($C$38:$H$38,$R18)+COUNTIF($C$38:$H$38,AI$3)&gt;1,1,0)+IF(COUNTIF($C$39:$H$39,$R18)+COUNTIF($C$39:$H$39,AI$3)&gt;1,1,0)+IF(COUNTIF($C$40:$H$40,$R18)+COUNTIF($C$40:$H$40,AI$3)&gt;1,1,0)+IF(COUNTIF($C$41:$H$41,$R18)+COUNTIF($C$41:$H$41,AI$3)&gt;1,1,0)+IF(COUNTIF($C$42:$H$42,$R18)+COUNTIF($C$42:$H$42,AI$3)&gt;1,1,0)+IF(COUNTIF($C$43:$H$43,$R18)+COUNTIF($C$43:$H$43,AI$3)&gt;1,1,0)+IF(COUNTIF($C$44:$H$44,$R18)+COUNTIF($C$44:$H$44,AI$3)&gt;1,1,0)+IF(COUNTIF($C$45:$H$45,$R18)+COUNTIF($C$45:$H$45,AI$3)&gt;1,1,0)+IF(COUNTIF($C$46:$H$46,$R18)+COUNTIF($C$46:$H$46,AI$3)&gt;1,1,0)+IF(COUNTIF($C$47:$H$47,$R18)+COUNTIF($C$47:$H$47,AI$3)&gt;1,1,0)+IF(COUNTIF($C$48:$H$48,$R18)+COUNTIF($C$48:$H$48,AI$3)&gt;1,1,0)</f>
        <v>5</v>
      </c>
      <c r="AJ18" s="96">
        <f>IF(COUNTIF($C$4:$H$4,$R18)+COUNTIF($C$4:$H$4,AJ$3)&gt;1,1,0)+IF(COUNTIF($C$5:$H$5,$R18)+COUNTIF($C$5:$H$5,AJ$3)&gt;1,1,0)+IF(COUNTIF($C$6:$H$6,$R18)+COUNTIF($C$6:$H$6,AJ$3)&gt;1,1,0)+IF(COUNTIF($C$7:$H$7,$R18)+COUNTIF($C$7:$H$7,AJ$3)&gt;1,1,0)+IF(COUNTIF($C$8:$H$8,$R18)+COUNTIF($C$8:$H$8,AJ$3)&gt;1,1,0)+IF(COUNTIF($C$9:$H$9,$R18)+COUNTIF($C$9:$H$9,AJ$3)&gt;1,1,0)+IF(COUNTIF($C$10:$H$10,$R18)+COUNTIF($C$10:$H$10,AJ$3)&gt;1,1,0)+IF(COUNTIF($C$11:$H$11,$R18)+COUNTIF($C$11:$H$11,AJ$3)&gt;1,1,0)+IF(COUNTIF($C$12:$H$12,$R18)+COUNTIF($C$12:$H$12,AJ$3)&gt;1,1,0)+IF(COUNTIF($C$13:$H$13,$R18)+COUNTIF($C$13:$H$13,AJ$3)&gt;1,1,0)+IF(COUNTIF($C$14:$H$14,$R18)+COUNTIF($C$14:$H$14,AJ$3)&gt;1,1,0)+IF(COUNTIF($C$15:$H$15,$R18)+COUNTIF($C$15:$H$15,AJ$3)&gt;1,1,0)+IF(COUNTIF($C$16:$H$16,$R18)+COUNTIF($C$16:$H$16,AJ$3)&gt;1,1,0)+IF(COUNTIF($C$17:$H$17,$R18)+COUNTIF($C$17:$H$17,AJ$3)&gt;1,1,0)+IF(COUNTIF($C$18:$H$18,$R18)+COUNTIF($C$18:$H$18,AJ$3)&gt;1,1,0)+IF(COUNTIF($C$19:$H$19,$R18)+COUNTIF($C$19:$H$19,AJ$3)&gt;1,1,0)+IF(COUNTIF($C$20:$H$20,$R18)+COUNTIF($C$20:$H$20,AJ$3)&gt;1,1,0)+IF(COUNTIF($C$21:$H$21,$R18)+COUNTIF($C$21:$H$21,AJ$3)&gt;1,1,0)+IF(COUNTIF($C$22:$H$22,$R18)+COUNTIF($C$22:$H$22,AJ$3)&gt;1,1,0)+IF(COUNTIF($C$23:$H$23,$R18)+COUNTIF($C$23:$H$23,AJ$3)&gt;1,1,0)+IF(COUNTIF($C$24:$H$24,$R18)+COUNTIF($C$24:$H$24,AJ$3)&gt;1,1,0)+IF(COUNTIF($C$25:$H$25,$R18)+COUNTIF($C$25:$H$25,AJ$3)&gt;1,1,0)+IF(COUNTIF($C$26:$H$26,$R18)+COUNTIF($C$26:$H$26,AJ$3)&gt;1,1,0)+IF(COUNTIF($C$27:$H$27,$R18)+COUNTIF($C$27:$H$27,AJ$3)&gt;1,1,0)+IF(COUNTIF($C$28:$H$28,$R18)+COUNTIF($C$28:$H$28,AJ$3)&gt;1,1,0)+IF(COUNTIF($C$29:$H$29,$R18)+COUNTIF($C$29:$H$29,AJ$3)&gt;1,1,0)+IF(COUNTIF($C$30:$H$30,$R18)+COUNTIF($C$30:$H$30,AJ$3)&gt;1,1,0)+IF(COUNTIF($C$31:$H$31,$R18)+COUNTIF($C$31:$H$31,AJ$3)&gt;1,1,0)+IF(COUNTIF($C$32:$H$32,$R18)+COUNTIF($C$32:$H$32,AJ$3)&gt;1,1,0)+IF(COUNTIF($C$33:$H$33,$R18)+COUNTIF($C$33:$H$33,AJ$3)&gt;1,1,0)+IF(COUNTIF($C$34:$H$34,$R18)+COUNTIF($C$34:$H$34,AJ$3)&gt;1,1,0)+IF(COUNTIF($C$35:$H$35,$R18)+COUNTIF($C$35:$H$35,AJ$3)&gt;1,1,0)+IF(COUNTIF($C$36:$H$36,$R18)+COUNTIF($C$36:$H$36,AJ$3)&gt;1,1,0)+IF(COUNTIF($C$37:$H$37,$R18)+COUNTIF($C$37:$H$37,AJ$3)&gt;1,1,0)+IF(COUNTIF($C$38:$H$38,$R18)+COUNTIF($C$38:$H$38,AJ$3)&gt;1,1,0)+IF(COUNTIF($C$39:$H$39,$R18)+COUNTIF($C$39:$H$39,AJ$3)&gt;1,1,0)+IF(COUNTIF($C$40:$H$40,$R18)+COUNTIF($C$40:$H$40,AJ$3)&gt;1,1,0)+IF(COUNTIF($C$41:$H$41,$R18)+COUNTIF($C$41:$H$41,AJ$3)&gt;1,1,0)+IF(COUNTIF($C$42:$H$42,$R18)+COUNTIF($C$42:$H$42,AJ$3)&gt;1,1,0)+IF(COUNTIF($C$43:$H$43,$R18)+COUNTIF($C$43:$H$43,AJ$3)&gt;1,1,0)+IF(COUNTIF($C$44:$H$44,$R18)+COUNTIF($C$44:$H$44,AJ$3)&gt;1,1,0)+IF(COUNTIF($C$45:$H$45,$R18)+COUNTIF($C$45:$H$45,AJ$3)&gt;1,1,0)+IF(COUNTIF($C$46:$H$46,$R18)+COUNTIF($C$46:$H$46,AJ$3)&gt;1,1,0)+IF(COUNTIF($C$47:$H$47,$R18)+COUNTIF($C$47:$H$47,AJ$3)&gt;1,1,0)+IF(COUNTIF($C$48:$H$48,$R18)+COUNTIF($C$48:$H$48,AJ$3)&gt;1,1,0)</f>
        <v>4</v>
      </c>
      <c r="AM18" s="117">
        <v>14</v>
      </c>
      <c r="AN18" s="95">
        <f t="shared" ca="1" si="11"/>
        <v>6</v>
      </c>
      <c r="AO18" s="95">
        <f t="shared" ca="1" si="8"/>
        <v>6</v>
      </c>
      <c r="AP18" s="95">
        <f t="shared" ca="1" si="8"/>
        <v>6</v>
      </c>
      <c r="AQ18" s="95">
        <f t="shared" ca="1" si="8"/>
        <v>6</v>
      </c>
      <c r="AR18" s="95">
        <f t="shared" ca="1" si="8"/>
        <v>6</v>
      </c>
      <c r="AS18" s="95">
        <f t="shared" ca="1" si="8"/>
        <v>6</v>
      </c>
      <c r="AT18" s="95">
        <f t="shared" ca="1" si="8"/>
        <v>6</v>
      </c>
      <c r="AU18" s="95">
        <f t="shared" ca="1" si="8"/>
        <v>6</v>
      </c>
      <c r="AV18" s="95">
        <f t="shared" ca="1" si="8"/>
        <v>6</v>
      </c>
      <c r="AW18" s="95">
        <f t="shared" ca="1" si="8"/>
        <v>6</v>
      </c>
      <c r="AX18" s="95">
        <f t="shared" ca="1" si="8"/>
        <v>6</v>
      </c>
      <c r="AY18" s="95">
        <f t="shared" ca="1" si="8"/>
        <v>6</v>
      </c>
      <c r="AZ18" s="95">
        <f t="shared" ca="1" si="8"/>
        <v>6</v>
      </c>
      <c r="BA18" s="95">
        <f t="shared" ca="1" si="8"/>
        <v>6</v>
      </c>
      <c r="BB18" s="95">
        <f t="shared" ca="1" si="8"/>
        <v>6</v>
      </c>
      <c r="BC18" s="95">
        <f t="shared" ca="1" si="8"/>
        <v>6</v>
      </c>
      <c r="BD18" s="95">
        <f t="shared" ca="1" si="8"/>
        <v>6</v>
      </c>
      <c r="BE18" s="96">
        <f t="shared" ca="1" si="8"/>
        <v>6</v>
      </c>
      <c r="BF18" s="162">
        <f t="shared" ca="1" si="9"/>
        <v>6</v>
      </c>
    </row>
    <row r="19" spans="1:58" x14ac:dyDescent="0.2">
      <c r="A19" s="181">
        <v>6</v>
      </c>
      <c r="B19" s="99">
        <v>16</v>
      </c>
      <c r="C19" s="109">
        <v>2</v>
      </c>
      <c r="D19" s="109">
        <v>3</v>
      </c>
      <c r="E19" s="109">
        <v>8</v>
      </c>
      <c r="F19" s="109">
        <v>16</v>
      </c>
      <c r="G19" s="109">
        <v>9</v>
      </c>
      <c r="H19" s="110">
        <v>1</v>
      </c>
      <c r="I19" s="94">
        <f>SUM(C19:H21)</f>
        <v>171</v>
      </c>
      <c r="J19" s="92">
        <v>16</v>
      </c>
      <c r="K19" s="95">
        <f t="shared" si="0"/>
        <v>3</v>
      </c>
      <c r="L19" s="95">
        <f t="shared" si="1"/>
        <v>2</v>
      </c>
      <c r="M19" s="95">
        <f t="shared" si="2"/>
        <v>2</v>
      </c>
      <c r="N19" s="95">
        <f t="shared" si="3"/>
        <v>2</v>
      </c>
      <c r="O19" s="95">
        <f t="shared" si="4"/>
        <v>3</v>
      </c>
      <c r="P19" s="96">
        <f t="shared" si="5"/>
        <v>3</v>
      </c>
      <c r="R19" s="117">
        <v>16</v>
      </c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>
        <f>IF(COUNTIF($C$4:$H$4,$R19)+COUNTIF($C$4:$H$4,AI$3)&gt;1,1,0)+IF(COUNTIF($C$5:$H$5,$R19)+COUNTIF($C$5:$H$5,AI$3)&gt;1,1,0)+IF(COUNTIF($C$6:$H$6,$R19)+COUNTIF($C$6:$H$6,AI$3)&gt;1,1,0)+IF(COUNTIF($C$7:$H$7,$R19)+COUNTIF($C$7:$H$7,AI$3)&gt;1,1,0)+IF(COUNTIF($C$8:$H$8,$R19)+COUNTIF($C$8:$H$8,AI$3)&gt;1,1,0)+IF(COUNTIF($C$9:$H$9,$R19)+COUNTIF($C$9:$H$9,AI$3)&gt;1,1,0)+IF(COUNTIF($C$10:$H$10,$R19)+COUNTIF($C$10:$H$10,AI$3)&gt;1,1,0)+IF(COUNTIF($C$11:$H$11,$R19)+COUNTIF($C$11:$H$11,AI$3)&gt;1,1,0)+IF(COUNTIF($C$12:$H$12,$R19)+COUNTIF($C$12:$H$12,AI$3)&gt;1,1,0)+IF(COUNTIF($C$13:$H$13,$R19)+COUNTIF($C$13:$H$13,AI$3)&gt;1,1,0)+IF(COUNTIF($C$14:$H$14,$R19)+COUNTIF($C$14:$H$14,AI$3)&gt;1,1,0)+IF(COUNTIF($C$15:$H$15,$R19)+COUNTIF($C$15:$H$15,AI$3)&gt;1,1,0)+IF(COUNTIF($C$16:$H$16,$R19)+COUNTIF($C$16:$H$16,AI$3)&gt;1,1,0)+IF(COUNTIF($C$17:$H$17,$R19)+COUNTIF($C$17:$H$17,AI$3)&gt;1,1,0)+IF(COUNTIF($C$18:$H$18,$R19)+COUNTIF($C$18:$H$18,AI$3)&gt;1,1,0)+IF(COUNTIF($C$19:$H$19,$R19)+COUNTIF($C$19:$H$19,AI$3)&gt;1,1,0)+IF(COUNTIF($C$20:$H$20,$R19)+COUNTIF($C$20:$H$20,AI$3)&gt;1,1,0)+IF(COUNTIF($C$21:$H$21,$R19)+COUNTIF($C$21:$H$21,AI$3)&gt;1,1,0)+IF(COUNTIF($C$22:$H$22,$R19)+COUNTIF($C$22:$H$22,AI$3)&gt;1,1,0)+IF(COUNTIF($C$23:$H$23,$R19)+COUNTIF($C$23:$H$23,AI$3)&gt;1,1,0)+IF(COUNTIF($C$24:$H$24,$R19)+COUNTIF($C$24:$H$24,AI$3)&gt;1,1,0)+IF(COUNTIF($C$25:$H$25,$R19)+COUNTIF($C$25:$H$25,AI$3)&gt;1,1,0)+IF(COUNTIF($C$26:$H$26,$R19)+COUNTIF($C$26:$H$26,AI$3)&gt;1,1,0)+IF(COUNTIF($C$27:$H$27,$R19)+COUNTIF($C$27:$H$27,AI$3)&gt;1,1,0)+IF(COUNTIF($C$28:$H$28,$R19)+COUNTIF($C$28:$H$28,AI$3)&gt;1,1,0)+IF(COUNTIF($C$29:$H$29,$R19)+COUNTIF($C$29:$H$29,AI$3)&gt;1,1,0)+IF(COUNTIF($C$30:$H$30,$R19)+COUNTIF($C$30:$H$30,AI$3)&gt;1,1,0)+IF(COUNTIF($C$31:$H$31,$R19)+COUNTIF($C$31:$H$31,AI$3)&gt;1,1,0)+IF(COUNTIF($C$32:$H$32,$R19)+COUNTIF($C$32:$H$32,AI$3)&gt;1,1,0)+IF(COUNTIF($C$33:$H$33,$R19)+COUNTIF($C$33:$H$33,AI$3)&gt;1,1,0)+IF(COUNTIF($C$34:$H$34,$R19)+COUNTIF($C$34:$H$34,AI$3)&gt;1,1,0)+IF(COUNTIF($C$35:$H$35,$R19)+COUNTIF($C$35:$H$35,AI$3)&gt;1,1,0)+IF(COUNTIF($C$36:$H$36,$R19)+COUNTIF($C$36:$H$36,AI$3)&gt;1,1,0)+IF(COUNTIF($C$37:$H$37,$R19)+COUNTIF($C$37:$H$37,AI$3)&gt;1,1,0)+IF(COUNTIF($C$38:$H$38,$R19)+COUNTIF($C$38:$H$38,AI$3)&gt;1,1,0)+IF(COUNTIF($C$39:$H$39,$R19)+COUNTIF($C$39:$H$39,AI$3)&gt;1,1,0)+IF(COUNTIF($C$40:$H$40,$R19)+COUNTIF($C$40:$H$40,AI$3)&gt;1,1,0)+IF(COUNTIF($C$41:$H$41,$R19)+COUNTIF($C$41:$H$41,AI$3)&gt;1,1,0)+IF(COUNTIF($C$42:$H$42,$R19)+COUNTIF($C$42:$H$42,AI$3)&gt;1,1,0)+IF(COUNTIF($C$43:$H$43,$R19)+COUNTIF($C$43:$H$43,AI$3)&gt;1,1,0)+IF(COUNTIF($C$44:$H$44,$R19)+COUNTIF($C$44:$H$44,AI$3)&gt;1,1,0)+IF(COUNTIF($C$45:$H$45,$R19)+COUNTIF($C$45:$H$45,AI$3)&gt;1,1,0)+IF(COUNTIF($C$46:$H$46,$R19)+COUNTIF($C$46:$H$46,AI$3)&gt;1,1,0)+IF(COUNTIF($C$47:$H$47,$R19)+COUNTIF($C$47:$H$47,AI$3)&gt;1,1,0)+IF(COUNTIF($C$48:$H$48,$R19)+COUNTIF($C$48:$H$48,AI$3)&gt;1,1,0)</f>
        <v>5</v>
      </c>
      <c r="AJ19" s="96">
        <f>IF(COUNTIF($C$4:$H$4,$R19)+COUNTIF($C$4:$H$4,AJ$3)&gt;1,1,0)+IF(COUNTIF($C$5:$H$5,$R19)+COUNTIF($C$5:$H$5,AJ$3)&gt;1,1,0)+IF(COUNTIF($C$6:$H$6,$R19)+COUNTIF($C$6:$H$6,AJ$3)&gt;1,1,0)+IF(COUNTIF($C$7:$H$7,$R19)+COUNTIF($C$7:$H$7,AJ$3)&gt;1,1,0)+IF(COUNTIF($C$8:$H$8,$R19)+COUNTIF($C$8:$H$8,AJ$3)&gt;1,1,0)+IF(COUNTIF($C$9:$H$9,$R19)+COUNTIF($C$9:$H$9,AJ$3)&gt;1,1,0)+IF(COUNTIF($C$10:$H$10,$R19)+COUNTIF($C$10:$H$10,AJ$3)&gt;1,1,0)+IF(COUNTIF($C$11:$H$11,$R19)+COUNTIF($C$11:$H$11,AJ$3)&gt;1,1,0)+IF(COUNTIF($C$12:$H$12,$R19)+COUNTIF($C$12:$H$12,AJ$3)&gt;1,1,0)+IF(COUNTIF($C$13:$H$13,$R19)+COUNTIF($C$13:$H$13,AJ$3)&gt;1,1,0)+IF(COUNTIF($C$14:$H$14,$R19)+COUNTIF($C$14:$H$14,AJ$3)&gt;1,1,0)+IF(COUNTIF($C$15:$H$15,$R19)+COUNTIF($C$15:$H$15,AJ$3)&gt;1,1,0)+IF(COUNTIF($C$16:$H$16,$R19)+COUNTIF($C$16:$H$16,AJ$3)&gt;1,1,0)+IF(COUNTIF($C$17:$H$17,$R19)+COUNTIF($C$17:$H$17,AJ$3)&gt;1,1,0)+IF(COUNTIF($C$18:$H$18,$R19)+COUNTIF($C$18:$H$18,AJ$3)&gt;1,1,0)+IF(COUNTIF($C$19:$H$19,$R19)+COUNTIF($C$19:$H$19,AJ$3)&gt;1,1,0)+IF(COUNTIF($C$20:$H$20,$R19)+COUNTIF($C$20:$H$20,AJ$3)&gt;1,1,0)+IF(COUNTIF($C$21:$H$21,$R19)+COUNTIF($C$21:$H$21,AJ$3)&gt;1,1,0)+IF(COUNTIF($C$22:$H$22,$R19)+COUNTIF($C$22:$H$22,AJ$3)&gt;1,1,0)+IF(COUNTIF($C$23:$H$23,$R19)+COUNTIF($C$23:$H$23,AJ$3)&gt;1,1,0)+IF(COUNTIF($C$24:$H$24,$R19)+COUNTIF($C$24:$H$24,AJ$3)&gt;1,1,0)+IF(COUNTIF($C$25:$H$25,$R19)+COUNTIF($C$25:$H$25,AJ$3)&gt;1,1,0)+IF(COUNTIF($C$26:$H$26,$R19)+COUNTIF($C$26:$H$26,AJ$3)&gt;1,1,0)+IF(COUNTIF($C$27:$H$27,$R19)+COUNTIF($C$27:$H$27,AJ$3)&gt;1,1,0)+IF(COUNTIF($C$28:$H$28,$R19)+COUNTIF($C$28:$H$28,AJ$3)&gt;1,1,0)+IF(COUNTIF($C$29:$H$29,$R19)+COUNTIF($C$29:$H$29,AJ$3)&gt;1,1,0)+IF(COUNTIF($C$30:$H$30,$R19)+COUNTIF($C$30:$H$30,AJ$3)&gt;1,1,0)+IF(COUNTIF($C$31:$H$31,$R19)+COUNTIF($C$31:$H$31,AJ$3)&gt;1,1,0)+IF(COUNTIF($C$32:$H$32,$R19)+COUNTIF($C$32:$H$32,AJ$3)&gt;1,1,0)+IF(COUNTIF($C$33:$H$33,$R19)+COUNTIF($C$33:$H$33,AJ$3)&gt;1,1,0)+IF(COUNTIF($C$34:$H$34,$R19)+COUNTIF($C$34:$H$34,AJ$3)&gt;1,1,0)+IF(COUNTIF($C$35:$H$35,$R19)+COUNTIF($C$35:$H$35,AJ$3)&gt;1,1,0)+IF(COUNTIF($C$36:$H$36,$R19)+COUNTIF($C$36:$H$36,AJ$3)&gt;1,1,0)+IF(COUNTIF($C$37:$H$37,$R19)+COUNTIF($C$37:$H$37,AJ$3)&gt;1,1,0)+IF(COUNTIF($C$38:$H$38,$R19)+COUNTIF($C$38:$H$38,AJ$3)&gt;1,1,0)+IF(COUNTIF($C$39:$H$39,$R19)+COUNTIF($C$39:$H$39,AJ$3)&gt;1,1,0)+IF(COUNTIF($C$40:$H$40,$R19)+COUNTIF($C$40:$H$40,AJ$3)&gt;1,1,0)+IF(COUNTIF($C$41:$H$41,$R19)+COUNTIF($C$41:$H$41,AJ$3)&gt;1,1,0)+IF(COUNTIF($C$42:$H$42,$R19)+COUNTIF($C$42:$H$42,AJ$3)&gt;1,1,0)+IF(COUNTIF($C$43:$H$43,$R19)+COUNTIF($C$43:$H$43,AJ$3)&gt;1,1,0)+IF(COUNTIF($C$44:$H$44,$R19)+COUNTIF($C$44:$H$44,AJ$3)&gt;1,1,0)+IF(COUNTIF($C$45:$H$45,$R19)+COUNTIF($C$45:$H$45,AJ$3)&gt;1,1,0)+IF(COUNTIF($C$46:$H$46,$R19)+COUNTIF($C$46:$H$46,AJ$3)&gt;1,1,0)+IF(COUNTIF($C$47:$H$47,$R19)+COUNTIF($C$47:$H$47,AJ$3)&gt;1,1,0)+IF(COUNTIF($C$48:$H$48,$R19)+COUNTIF($C$48:$H$48,AJ$3)&gt;1,1,0)</f>
        <v>5</v>
      </c>
      <c r="AM19" s="118">
        <v>15</v>
      </c>
      <c r="AN19" s="97">
        <f t="shared" ca="1" si="11"/>
        <v>6</v>
      </c>
      <c r="AO19" s="97">
        <f t="shared" ca="1" si="8"/>
        <v>6</v>
      </c>
      <c r="AP19" s="97">
        <f t="shared" ca="1" si="8"/>
        <v>6</v>
      </c>
      <c r="AQ19" s="97">
        <f t="shared" ca="1" si="8"/>
        <v>6</v>
      </c>
      <c r="AR19" s="97">
        <f t="shared" ca="1" si="8"/>
        <v>6</v>
      </c>
      <c r="AS19" s="97">
        <f t="shared" ca="1" si="8"/>
        <v>6</v>
      </c>
      <c r="AT19" s="97">
        <f t="shared" ca="1" si="8"/>
        <v>6</v>
      </c>
      <c r="AU19" s="97">
        <f t="shared" ca="1" si="8"/>
        <v>6</v>
      </c>
      <c r="AV19" s="97">
        <f t="shared" ca="1" si="8"/>
        <v>6</v>
      </c>
      <c r="AW19" s="97">
        <f t="shared" ca="1" si="8"/>
        <v>6</v>
      </c>
      <c r="AX19" s="97">
        <f t="shared" ca="1" si="8"/>
        <v>6</v>
      </c>
      <c r="AY19" s="97">
        <f t="shared" ca="1" si="8"/>
        <v>6</v>
      </c>
      <c r="AZ19" s="97">
        <f t="shared" ca="1" si="8"/>
        <v>6</v>
      </c>
      <c r="BA19" s="97">
        <f t="shared" ca="1" si="8"/>
        <v>6</v>
      </c>
      <c r="BB19" s="97">
        <f ca="1">IF(COUNTIF(OFFSET($C$1:$H$1,3*$AM19,0),BB$4),1,0)*COUNTA(OFFSET($C$1:$H$1,3*$AM19,0))+IF(COUNTIF(OFFSET($C$1:$H$1,3*$AM19+1,0),BB$4),1,0)*COUNTA(OFFSET($C$1:$H$1,3*$AM19+1,0))+IF(COUNTIF(OFFSET($C$1:$H$1,3*$AM19+2,0),BB$4),1,0)*COUNTA(OFFSET($C$1:$H$1,3*$AM19+2,0))</f>
        <v>6</v>
      </c>
      <c r="BC19" s="97">
        <f t="shared" ca="1" si="8"/>
        <v>6</v>
      </c>
      <c r="BD19" s="97">
        <f t="shared" ca="1" si="8"/>
        <v>6</v>
      </c>
      <c r="BE19" s="98">
        <f ca="1">IF(COUNTIF(OFFSET($C$1:$H$1,3*$AM19,0),BE$4),1,0)*COUNTA(OFFSET($C$1:$H$1,3*$AM19,0))+IF(COUNTIF(OFFSET($C$1:$H$1,3*$AM19+1,0),BE$4),1,0)*COUNTA(OFFSET($C$1:$H$1,3*$AM19+1,0))+IF(COUNTIF(OFFSET($C$1:$H$1,3*$AM19+2,0),BE$4),1,0)*COUNTA(OFFSET($C$1:$H$1,3*$AM19+2,0))</f>
        <v>6</v>
      </c>
      <c r="BF19" s="162">
        <f t="shared" ca="1" si="9"/>
        <v>6</v>
      </c>
    </row>
    <row r="20" spans="1:58" ht="15" customHeight="1" x14ac:dyDescent="0.2">
      <c r="A20" s="181"/>
      <c r="B20" s="100">
        <v>17</v>
      </c>
      <c r="C20" s="111">
        <v>4</v>
      </c>
      <c r="D20" s="111">
        <v>18</v>
      </c>
      <c r="E20" s="111">
        <v>14</v>
      </c>
      <c r="F20" s="111">
        <v>13</v>
      </c>
      <c r="G20" s="111">
        <v>5</v>
      </c>
      <c r="H20" s="112">
        <v>11</v>
      </c>
      <c r="J20" s="92">
        <v>17</v>
      </c>
      <c r="K20" s="95">
        <f t="shared" si="0"/>
        <v>3</v>
      </c>
      <c r="L20" s="95">
        <f t="shared" si="1"/>
        <v>3</v>
      </c>
      <c r="M20" s="95">
        <f t="shared" si="2"/>
        <v>2</v>
      </c>
      <c r="N20" s="95">
        <f t="shared" si="3"/>
        <v>2</v>
      </c>
      <c r="O20" s="95">
        <f t="shared" si="4"/>
        <v>3</v>
      </c>
      <c r="P20" s="96">
        <f t="shared" si="5"/>
        <v>2</v>
      </c>
      <c r="R20" s="117">
        <v>17</v>
      </c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6">
        <f>IF(COUNTIF($C$4:$H$4,$R20)+COUNTIF($C$4:$H$4,AJ$3)&gt;1,1,0)+IF(COUNTIF($C$5:$H$5,$R20)+COUNTIF($C$5:$H$5,AJ$3)&gt;1,1,0)+IF(COUNTIF($C$6:$H$6,$R20)+COUNTIF($C$6:$H$6,AJ$3)&gt;1,1,0)+IF(COUNTIF($C$7:$H$7,$R20)+COUNTIF($C$7:$H$7,AJ$3)&gt;1,1,0)+IF(COUNTIF($C$8:$H$8,$R20)+COUNTIF($C$8:$H$8,AJ$3)&gt;1,1,0)+IF(COUNTIF($C$9:$H$9,$R20)+COUNTIF($C$9:$H$9,AJ$3)&gt;1,1,0)+IF(COUNTIF($C$10:$H$10,$R20)+COUNTIF($C$10:$H$10,AJ$3)&gt;1,1,0)+IF(COUNTIF($C$11:$H$11,$R20)+COUNTIF($C$11:$H$11,AJ$3)&gt;1,1,0)+IF(COUNTIF($C$12:$H$12,$R20)+COUNTIF($C$12:$H$12,AJ$3)&gt;1,1,0)+IF(COUNTIF($C$13:$H$13,$R20)+COUNTIF($C$13:$H$13,AJ$3)&gt;1,1,0)+IF(COUNTIF($C$14:$H$14,$R20)+COUNTIF($C$14:$H$14,AJ$3)&gt;1,1,0)+IF(COUNTIF($C$15:$H$15,$R20)+COUNTIF($C$15:$H$15,AJ$3)&gt;1,1,0)+IF(COUNTIF($C$16:$H$16,$R20)+COUNTIF($C$16:$H$16,AJ$3)&gt;1,1,0)+IF(COUNTIF($C$17:$H$17,$R20)+COUNTIF($C$17:$H$17,AJ$3)&gt;1,1,0)+IF(COUNTIF($C$18:$H$18,$R20)+COUNTIF($C$18:$H$18,AJ$3)&gt;1,1,0)+IF(COUNTIF($C$19:$H$19,$R20)+COUNTIF($C$19:$H$19,AJ$3)&gt;1,1,0)+IF(COUNTIF($C$20:$H$20,$R20)+COUNTIF($C$20:$H$20,AJ$3)&gt;1,1,0)+IF(COUNTIF($C$21:$H$21,$R20)+COUNTIF($C$21:$H$21,AJ$3)&gt;1,1,0)+IF(COUNTIF($C$22:$H$22,$R20)+COUNTIF($C$22:$H$22,AJ$3)&gt;1,1,0)+IF(COUNTIF($C$23:$H$23,$R20)+COUNTIF($C$23:$H$23,AJ$3)&gt;1,1,0)+IF(COUNTIF($C$24:$H$24,$R20)+COUNTIF($C$24:$H$24,AJ$3)&gt;1,1,0)+IF(COUNTIF($C$25:$H$25,$R20)+COUNTIF($C$25:$H$25,AJ$3)&gt;1,1,0)+IF(COUNTIF($C$26:$H$26,$R20)+COUNTIF($C$26:$H$26,AJ$3)&gt;1,1,0)+IF(COUNTIF($C$27:$H$27,$R20)+COUNTIF($C$27:$H$27,AJ$3)&gt;1,1,0)+IF(COUNTIF($C$28:$H$28,$R20)+COUNTIF($C$28:$H$28,AJ$3)&gt;1,1,0)+IF(COUNTIF($C$29:$H$29,$R20)+COUNTIF($C$29:$H$29,AJ$3)&gt;1,1,0)+IF(COUNTIF($C$30:$H$30,$R20)+COUNTIF($C$30:$H$30,AJ$3)&gt;1,1,0)+IF(COUNTIF($C$31:$H$31,$R20)+COUNTIF($C$31:$H$31,AJ$3)&gt;1,1,0)+IF(COUNTIF($C$32:$H$32,$R20)+COUNTIF($C$32:$H$32,AJ$3)&gt;1,1,0)+IF(COUNTIF($C$33:$H$33,$R20)+COUNTIF($C$33:$H$33,AJ$3)&gt;1,1,0)+IF(COUNTIF($C$34:$H$34,$R20)+COUNTIF($C$34:$H$34,AJ$3)&gt;1,1,0)+IF(COUNTIF($C$35:$H$35,$R20)+COUNTIF($C$35:$H$35,AJ$3)&gt;1,1,0)+IF(COUNTIF($C$36:$H$36,$R20)+COUNTIF($C$36:$H$36,AJ$3)&gt;1,1,0)+IF(COUNTIF($C$37:$H$37,$R20)+COUNTIF($C$37:$H$37,AJ$3)&gt;1,1,0)+IF(COUNTIF($C$38:$H$38,$R20)+COUNTIF($C$38:$H$38,AJ$3)&gt;1,1,0)+IF(COUNTIF($C$39:$H$39,$R20)+COUNTIF($C$39:$H$39,AJ$3)&gt;1,1,0)+IF(COUNTIF($C$40:$H$40,$R20)+COUNTIF($C$40:$H$40,AJ$3)&gt;1,1,0)+IF(COUNTIF($C$41:$H$41,$R20)+COUNTIF($C$41:$H$41,AJ$3)&gt;1,1,0)+IF(COUNTIF($C$42:$H$42,$R20)+COUNTIF($C$42:$H$42,AJ$3)&gt;1,1,0)+IF(COUNTIF($C$43:$H$43,$R20)+COUNTIF($C$43:$H$43,AJ$3)&gt;1,1,0)+IF(COUNTIF($C$44:$H$44,$R20)+COUNTIF($C$44:$H$44,AJ$3)&gt;1,1,0)+IF(COUNTIF($C$45:$H$45,$R20)+COUNTIF($C$45:$H$45,AJ$3)&gt;1,1,0)+IF(COUNTIF($C$46:$H$46,$R20)+COUNTIF($C$46:$H$46,AJ$3)&gt;1,1,0)+IF(COUNTIF($C$47:$H$47,$R20)+COUNTIF($C$47:$H$47,AJ$3)&gt;1,1,0)+IF(COUNTIF($C$48:$H$48,$R20)+COUNTIF($C$48:$H$48,AJ$3)&gt;1,1,0)</f>
        <v>4</v>
      </c>
      <c r="AM20" s="95"/>
      <c r="AN20" s="178">
        <f ca="1">SUM(AN5:AN19)/15</f>
        <v>6</v>
      </c>
      <c r="AO20" s="178">
        <f t="shared" ref="AO20:AT20" ca="1" si="21">SUM(AO5:AO19)/15</f>
        <v>6</v>
      </c>
      <c r="AP20" s="178">
        <f ca="1">SUM(AP5:AP19)/15</f>
        <v>6</v>
      </c>
      <c r="AQ20" s="178">
        <f t="shared" ca="1" si="21"/>
        <v>6</v>
      </c>
      <c r="AR20" s="178">
        <f t="shared" ca="1" si="21"/>
        <v>6</v>
      </c>
      <c r="AS20" s="178">
        <f t="shared" ca="1" si="21"/>
        <v>6</v>
      </c>
      <c r="AT20" s="178">
        <f t="shared" ca="1" si="21"/>
        <v>6</v>
      </c>
      <c r="AU20" s="178">
        <f t="shared" ref="AU20:BE20" ca="1" si="22">SUM(AU5:AU19)/15</f>
        <v>6</v>
      </c>
      <c r="AV20" s="178">
        <f t="shared" ca="1" si="22"/>
        <v>6</v>
      </c>
      <c r="AW20" s="178">
        <f t="shared" ca="1" si="22"/>
        <v>6</v>
      </c>
      <c r="AX20" s="178">
        <f t="shared" ca="1" si="22"/>
        <v>6</v>
      </c>
      <c r="AY20" s="178">
        <f t="shared" ca="1" si="22"/>
        <v>6</v>
      </c>
      <c r="AZ20" s="178">
        <f t="shared" ca="1" si="22"/>
        <v>6</v>
      </c>
      <c r="BA20" s="178">
        <f t="shared" ref="BA20:BB20" ca="1" si="23">SUM(BA5:BA19)/15</f>
        <v>6</v>
      </c>
      <c r="BB20" s="178">
        <f t="shared" ca="1" si="23"/>
        <v>6</v>
      </c>
      <c r="BC20" s="178">
        <f t="shared" ref="BC20" ca="1" si="24">SUM(BC5:BC19)/15</f>
        <v>6</v>
      </c>
      <c r="BD20" s="178">
        <f t="shared" ca="1" si="22"/>
        <v>6</v>
      </c>
      <c r="BE20" s="178">
        <f t="shared" ca="1" si="22"/>
        <v>6</v>
      </c>
    </row>
    <row r="21" spans="1:58" x14ac:dyDescent="0.2">
      <c r="A21" s="181"/>
      <c r="B21" s="101">
        <v>18</v>
      </c>
      <c r="C21" s="113">
        <v>12</v>
      </c>
      <c r="D21" s="113">
        <v>7</v>
      </c>
      <c r="E21" s="113">
        <v>10</v>
      </c>
      <c r="F21" s="113">
        <v>15</v>
      </c>
      <c r="G21" s="113">
        <v>6</v>
      </c>
      <c r="H21" s="114">
        <v>17</v>
      </c>
      <c r="J21" s="93">
        <v>18</v>
      </c>
      <c r="K21" s="97">
        <f t="shared" si="0"/>
        <v>2</v>
      </c>
      <c r="L21" s="97">
        <f t="shared" si="1"/>
        <v>3</v>
      </c>
      <c r="M21" s="97">
        <f t="shared" si="2"/>
        <v>3</v>
      </c>
      <c r="N21" s="97">
        <f t="shared" si="3"/>
        <v>2</v>
      </c>
      <c r="O21" s="97">
        <f t="shared" si="4"/>
        <v>3</v>
      </c>
      <c r="P21" s="98">
        <f t="shared" si="5"/>
        <v>2</v>
      </c>
      <c r="R21" s="118">
        <v>18</v>
      </c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8"/>
      <c r="AM21" s="95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78"/>
      <c r="BC21" s="178"/>
      <c r="BD21" s="178"/>
      <c r="BE21" s="178"/>
    </row>
    <row r="22" spans="1:58" x14ac:dyDescent="0.2">
      <c r="A22" s="181">
        <v>7</v>
      </c>
      <c r="B22" s="99">
        <v>19</v>
      </c>
      <c r="C22" s="109">
        <v>11</v>
      </c>
      <c r="D22" s="109">
        <v>7</v>
      </c>
      <c r="E22" s="109">
        <v>16</v>
      </c>
      <c r="F22" s="109">
        <v>14</v>
      </c>
      <c r="G22" s="109">
        <v>6</v>
      </c>
      <c r="H22" s="110">
        <v>13</v>
      </c>
      <c r="I22" s="94">
        <f>SUM(C22:H24)</f>
        <v>171</v>
      </c>
      <c r="AM22" s="95"/>
    </row>
    <row r="23" spans="1:58" x14ac:dyDescent="0.2">
      <c r="A23" s="181"/>
      <c r="B23" s="100">
        <v>20</v>
      </c>
      <c r="C23" s="111">
        <v>3</v>
      </c>
      <c r="D23" s="111">
        <v>9</v>
      </c>
      <c r="E23" s="111">
        <v>17</v>
      </c>
      <c r="F23" s="111">
        <v>18</v>
      </c>
      <c r="G23" s="111">
        <v>10</v>
      </c>
      <c r="H23" s="112">
        <v>8</v>
      </c>
      <c r="AM23" s="95"/>
    </row>
    <row r="24" spans="1:58" x14ac:dyDescent="0.2">
      <c r="A24" s="181"/>
      <c r="B24" s="101">
        <v>21</v>
      </c>
      <c r="C24" s="113">
        <v>12</v>
      </c>
      <c r="D24" s="113">
        <v>2</v>
      </c>
      <c r="E24" s="113">
        <v>15</v>
      </c>
      <c r="F24" s="113">
        <v>4</v>
      </c>
      <c r="G24" s="113">
        <v>5</v>
      </c>
      <c r="H24" s="114">
        <v>1</v>
      </c>
      <c r="K24" s="163"/>
      <c r="L24" s="164"/>
      <c r="M24" s="164"/>
      <c r="N24" s="164"/>
      <c r="O24" s="165"/>
      <c r="AM24" s="95"/>
    </row>
    <row r="25" spans="1:58" x14ac:dyDescent="0.2">
      <c r="A25" s="181">
        <v>8</v>
      </c>
      <c r="B25" s="99">
        <v>22</v>
      </c>
      <c r="C25" s="109">
        <v>7</v>
      </c>
      <c r="D25" s="109">
        <v>2</v>
      </c>
      <c r="E25" s="109">
        <v>10</v>
      </c>
      <c r="F25" s="109">
        <v>4</v>
      </c>
      <c r="G25" s="109">
        <v>16</v>
      </c>
      <c r="H25" s="110">
        <v>1</v>
      </c>
      <c r="I25" s="94">
        <f>SUM(C25:H27)</f>
        <v>171</v>
      </c>
      <c r="K25" s="166"/>
      <c r="L25" s="167" t="s">
        <v>163</v>
      </c>
      <c r="M25" s="167"/>
      <c r="N25" s="172"/>
      <c r="O25" s="168"/>
      <c r="R25" s="177" t="s">
        <v>164</v>
      </c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M25" s="95"/>
    </row>
    <row r="26" spans="1:58" x14ac:dyDescent="0.2">
      <c r="A26" s="181"/>
      <c r="B26" s="100">
        <v>23</v>
      </c>
      <c r="C26" s="111">
        <v>17</v>
      </c>
      <c r="D26" s="111">
        <v>12</v>
      </c>
      <c r="E26" s="111">
        <v>13</v>
      </c>
      <c r="F26" s="111">
        <v>6</v>
      </c>
      <c r="G26" s="111">
        <v>14</v>
      </c>
      <c r="H26" s="112">
        <v>3</v>
      </c>
      <c r="K26" s="169"/>
      <c r="L26" s="170"/>
      <c r="M26" s="170"/>
      <c r="N26" s="170"/>
      <c r="O26" s="171"/>
      <c r="R26" s="119" t="s">
        <v>44</v>
      </c>
      <c r="S26" s="120">
        <v>1</v>
      </c>
      <c r="T26" s="121">
        <v>2</v>
      </c>
      <c r="U26" s="120">
        <v>3</v>
      </c>
      <c r="V26" s="120">
        <v>4</v>
      </c>
      <c r="W26" s="121">
        <v>5</v>
      </c>
      <c r="X26" s="120">
        <v>6</v>
      </c>
      <c r="Y26" s="120">
        <v>7</v>
      </c>
      <c r="Z26" s="121">
        <v>8</v>
      </c>
      <c r="AA26" s="120">
        <v>9</v>
      </c>
      <c r="AB26" s="120">
        <v>10</v>
      </c>
      <c r="AC26" s="121">
        <v>11</v>
      </c>
      <c r="AD26" s="120">
        <v>12</v>
      </c>
      <c r="AE26" s="120">
        <v>13</v>
      </c>
      <c r="AF26" s="121">
        <v>14</v>
      </c>
      <c r="AG26" s="120">
        <v>15</v>
      </c>
      <c r="AH26" s="120">
        <v>16</v>
      </c>
      <c r="AI26" s="121">
        <v>17</v>
      </c>
      <c r="AJ26" s="122">
        <v>18</v>
      </c>
      <c r="AM26" s="95"/>
    </row>
    <row r="27" spans="1:58" ht="15" customHeight="1" x14ac:dyDescent="0.2">
      <c r="A27" s="181"/>
      <c r="B27" s="101">
        <v>24</v>
      </c>
      <c r="C27" s="113">
        <v>18</v>
      </c>
      <c r="D27" s="113">
        <v>5</v>
      </c>
      <c r="E27" s="113">
        <v>15</v>
      </c>
      <c r="F27" s="113">
        <v>11</v>
      </c>
      <c r="G27" s="113">
        <v>9</v>
      </c>
      <c r="H27" s="114">
        <v>8</v>
      </c>
      <c r="Q27" s="182" t="s">
        <v>125</v>
      </c>
      <c r="R27" s="117">
        <v>1</v>
      </c>
      <c r="S27" s="95">
        <f>-IF(COUNTIF($C4:$H4,S$26),1,0)-IF(COUNTIF($C5:$H5,S$26),2,0)-IF(COUNTIF($C6:$H6,S$26),3,0)+IF(COUNTIF($C7:$H7,S$26),3,0)+IF(COUNTIF($C8:$H8,S$26),4,0)+IF(COUNTIF($C9:$H9,S$26),5,0)</f>
        <v>1</v>
      </c>
      <c r="T27" s="95">
        <f t="shared" ref="T27:AJ27" si="25">-IF(COUNTIF($C4:$H4,T$26),1,0)-IF(COUNTIF($C5:$H5,T$26),2,0)-IF(COUNTIF($C6:$H6,T$26),3,0)+IF(COUNTIF($C7:$H7,T$26),3,0)+IF(COUNTIF($C8:$H8,T$26),4,0)+IF(COUNTIF($C9:$H9,T$26),5,0)</f>
        <v>3</v>
      </c>
      <c r="U27" s="95">
        <f t="shared" si="25"/>
        <v>2</v>
      </c>
      <c r="V27" s="95">
        <f t="shared" si="25"/>
        <v>2</v>
      </c>
      <c r="W27" s="95">
        <f t="shared" si="25"/>
        <v>1</v>
      </c>
      <c r="X27" s="95">
        <f t="shared" si="25"/>
        <v>1</v>
      </c>
      <c r="Y27" s="95">
        <f t="shared" si="25"/>
        <v>0</v>
      </c>
      <c r="Z27" s="95">
        <f t="shared" si="25"/>
        <v>0</v>
      </c>
      <c r="AA27" s="95">
        <f t="shared" si="25"/>
        <v>4</v>
      </c>
      <c r="AB27" s="95">
        <f t="shared" si="25"/>
        <v>4</v>
      </c>
      <c r="AC27" s="95">
        <f t="shared" si="25"/>
        <v>3</v>
      </c>
      <c r="AD27" s="95">
        <f t="shared" si="25"/>
        <v>2</v>
      </c>
      <c r="AE27" s="95">
        <f t="shared" si="25"/>
        <v>2</v>
      </c>
      <c r="AF27" s="95">
        <f t="shared" si="25"/>
        <v>3</v>
      </c>
      <c r="AG27" s="95">
        <f t="shared" si="25"/>
        <v>3</v>
      </c>
      <c r="AH27" s="95">
        <f t="shared" si="25"/>
        <v>2</v>
      </c>
      <c r="AI27" s="95">
        <f t="shared" si="25"/>
        <v>2</v>
      </c>
      <c r="AJ27" s="96">
        <f t="shared" si="25"/>
        <v>1</v>
      </c>
      <c r="AM27" s="95"/>
    </row>
    <row r="28" spans="1:58" x14ac:dyDescent="0.2">
      <c r="A28" s="181">
        <v>9</v>
      </c>
      <c r="B28" s="99">
        <v>25</v>
      </c>
      <c r="C28" s="109">
        <v>16</v>
      </c>
      <c r="D28" s="109">
        <v>10</v>
      </c>
      <c r="E28" s="109">
        <v>4</v>
      </c>
      <c r="F28" s="109">
        <v>11</v>
      </c>
      <c r="G28" s="109">
        <v>12</v>
      </c>
      <c r="H28" s="110">
        <v>8</v>
      </c>
      <c r="I28" s="94">
        <f>SUM(C28:H30)</f>
        <v>171</v>
      </c>
      <c r="Q28" s="182"/>
      <c r="R28" s="117">
        <v>2</v>
      </c>
      <c r="S28" s="95">
        <f>-IF(COUNTIF($C7:$H7,S$26),1,0)-IF(COUNTIF($C8:$H8,S$26),2,0)-IF(COUNTIF($C9:$H9,S$26),3,0)+IF(COUNTIF($C10:$H10,S$26),3,0)+IF(COUNTIF($C11:$H11,S$26),4,0)+IF(COUNTIF($C12:$H12,S$26),5,0)</f>
        <v>3</v>
      </c>
      <c r="T28" s="95">
        <f t="shared" ref="T28:AJ28" si="26">-IF(COUNTIF($C7:$H7,T$26),1,0)-IF(COUNTIF($C8:$H8,T$26),2,0)-IF(COUNTIF($C9:$H9,T$26),3,0)+IF(COUNTIF($C10:$H10,T$26),3,0)+IF(COUNTIF($C11:$H11,T$26),4,0)+IF(COUNTIF($C12:$H12,T$26),5,0)</f>
        <v>1</v>
      </c>
      <c r="U28" s="95">
        <f t="shared" si="26"/>
        <v>1</v>
      </c>
      <c r="V28" s="95">
        <f t="shared" si="26"/>
        <v>1</v>
      </c>
      <c r="W28" s="95">
        <f t="shared" si="26"/>
        <v>3</v>
      </c>
      <c r="X28" s="95">
        <f t="shared" si="26"/>
        <v>1</v>
      </c>
      <c r="Y28" s="95">
        <f t="shared" si="26"/>
        <v>4</v>
      </c>
      <c r="Z28" s="95">
        <f t="shared" si="26"/>
        <v>2</v>
      </c>
      <c r="AA28" s="95">
        <f t="shared" si="26"/>
        <v>2</v>
      </c>
      <c r="AB28" s="95">
        <f t="shared" si="26"/>
        <v>0</v>
      </c>
      <c r="AC28" s="95">
        <f t="shared" si="26"/>
        <v>2</v>
      </c>
      <c r="AD28" s="95">
        <f t="shared" si="26"/>
        <v>4</v>
      </c>
      <c r="AE28" s="95">
        <f t="shared" si="26"/>
        <v>3</v>
      </c>
      <c r="AF28" s="95">
        <f t="shared" si="26"/>
        <v>2</v>
      </c>
      <c r="AG28" s="95">
        <f t="shared" si="26"/>
        <v>0</v>
      </c>
      <c r="AH28" s="95">
        <f t="shared" si="26"/>
        <v>3</v>
      </c>
      <c r="AI28" s="95">
        <f t="shared" si="26"/>
        <v>2</v>
      </c>
      <c r="AJ28" s="96">
        <f t="shared" si="26"/>
        <v>2</v>
      </c>
      <c r="AM28" s="95"/>
    </row>
    <row r="29" spans="1:58" x14ac:dyDescent="0.2">
      <c r="A29" s="181"/>
      <c r="B29" s="100">
        <v>26</v>
      </c>
      <c r="C29" s="111">
        <v>17</v>
      </c>
      <c r="D29" s="111">
        <v>18</v>
      </c>
      <c r="E29" s="111">
        <v>3</v>
      </c>
      <c r="F29" s="111">
        <v>5</v>
      </c>
      <c r="G29" s="111">
        <v>2</v>
      </c>
      <c r="H29" s="112">
        <v>7</v>
      </c>
      <c r="Q29" s="182"/>
      <c r="R29" s="117">
        <v>3</v>
      </c>
      <c r="S29" s="95">
        <f>-IF(COUNTIF($C10:$H10,S$26),1,0)-IF(COUNTIF($C11:$H11,S$26),2,0)-IF(COUNTIF($C12:$H12,S$26),3,0)+IF(COUNTIF($C13:$H13,S$26),3,0)+IF(COUNTIF($C14:$H14,S$26),4,0)+IF(COUNTIF($C15:$H15,S$26),5,0)</f>
        <v>1</v>
      </c>
      <c r="T29" s="95">
        <f t="shared" ref="T29:AJ29" si="27">-IF(COUNTIF($C10:$H10,T$26),1,0)-IF(COUNTIF($C11:$H11,T$26),2,0)-IF(COUNTIF($C12:$H12,T$26),3,0)+IF(COUNTIF($C13:$H13,T$26),3,0)+IF(COUNTIF($C14:$H14,T$26),4,0)+IF(COUNTIF($C15:$H15,T$26),5,0)</f>
        <v>3</v>
      </c>
      <c r="U29" s="95">
        <f t="shared" si="27"/>
        <v>3</v>
      </c>
      <c r="V29" s="95">
        <f t="shared" si="27"/>
        <v>3</v>
      </c>
      <c r="W29" s="95">
        <f t="shared" si="27"/>
        <v>0</v>
      </c>
      <c r="X29" s="95">
        <f t="shared" si="27"/>
        <v>4</v>
      </c>
      <c r="Y29" s="95">
        <f t="shared" si="27"/>
        <v>1</v>
      </c>
      <c r="Z29" s="95">
        <f t="shared" si="27"/>
        <v>2</v>
      </c>
      <c r="AA29" s="95">
        <f t="shared" si="27"/>
        <v>1</v>
      </c>
      <c r="AB29" s="95">
        <f t="shared" si="27"/>
        <v>2</v>
      </c>
      <c r="AC29" s="95">
        <f t="shared" si="27"/>
        <v>1</v>
      </c>
      <c r="AD29" s="95">
        <f t="shared" si="27"/>
        <v>2</v>
      </c>
      <c r="AE29" s="95">
        <f t="shared" si="27"/>
        <v>2</v>
      </c>
      <c r="AF29" s="95">
        <f t="shared" si="27"/>
        <v>0</v>
      </c>
      <c r="AG29" s="95">
        <f t="shared" si="27"/>
        <v>3</v>
      </c>
      <c r="AH29" s="95">
        <f t="shared" si="27"/>
        <v>2</v>
      </c>
      <c r="AI29" s="95">
        <f t="shared" si="27"/>
        <v>2</v>
      </c>
      <c r="AJ29" s="96">
        <f t="shared" si="27"/>
        <v>4</v>
      </c>
      <c r="AM29" s="95"/>
    </row>
    <row r="30" spans="1:58" x14ac:dyDescent="0.2">
      <c r="A30" s="181"/>
      <c r="B30" s="101">
        <v>27</v>
      </c>
      <c r="C30" s="113">
        <v>6</v>
      </c>
      <c r="D30" s="113">
        <v>15</v>
      </c>
      <c r="E30" s="113">
        <v>9</v>
      </c>
      <c r="F30" s="113">
        <v>13</v>
      </c>
      <c r="G30" s="113">
        <v>1</v>
      </c>
      <c r="H30" s="114">
        <v>14</v>
      </c>
      <c r="Q30" s="182"/>
      <c r="R30" s="117">
        <v>4</v>
      </c>
      <c r="S30" s="95">
        <f>-IF(COUNTIF($C13:$H13,S$26),1,0)-IF(COUNTIF($C14:$H14,S$26),2,0)-IF(COUNTIF($C15:$H15,S$26),3,0)+IF(COUNTIF($C16:$H16,S$26),3,0)+IF(COUNTIF($C17:$H17,S$26),4,0)+IF(COUNTIF($C18:$H18,S$26),5,0)</f>
        <v>2</v>
      </c>
      <c r="T30" s="95">
        <f t="shared" ref="T30:AJ30" si="28">-IF(COUNTIF($C13:$H13,T$26),1,0)-IF(COUNTIF($C14:$H14,T$26),2,0)-IF(COUNTIF($C15:$H15,T$26),3,0)+IF(COUNTIF($C16:$H16,T$26),3,0)+IF(COUNTIF($C17:$H17,T$26),4,0)+IF(COUNTIF($C18:$H18,T$26),5,0)</f>
        <v>2</v>
      </c>
      <c r="U30" s="95">
        <f t="shared" si="28"/>
        <v>2</v>
      </c>
      <c r="V30" s="95">
        <f t="shared" si="28"/>
        <v>1</v>
      </c>
      <c r="W30" s="95">
        <f t="shared" si="28"/>
        <v>4</v>
      </c>
      <c r="X30" s="95">
        <f t="shared" si="28"/>
        <v>0</v>
      </c>
      <c r="Y30" s="95">
        <f t="shared" si="28"/>
        <v>1</v>
      </c>
      <c r="Z30" s="95">
        <f t="shared" si="28"/>
        <v>3</v>
      </c>
      <c r="AA30" s="95">
        <f t="shared" si="28"/>
        <v>1</v>
      </c>
      <c r="AB30" s="95">
        <f t="shared" si="28"/>
        <v>4</v>
      </c>
      <c r="AC30" s="95">
        <f t="shared" si="28"/>
        <v>2</v>
      </c>
      <c r="AD30" s="95">
        <f t="shared" si="28"/>
        <v>1</v>
      </c>
      <c r="AE30" s="95">
        <f t="shared" si="28"/>
        <v>3</v>
      </c>
      <c r="AF30" s="95">
        <f t="shared" si="28"/>
        <v>3</v>
      </c>
      <c r="AG30" s="95">
        <f t="shared" si="28"/>
        <v>3</v>
      </c>
      <c r="AH30" s="95">
        <f t="shared" si="28"/>
        <v>2</v>
      </c>
      <c r="AI30" s="95">
        <f t="shared" si="28"/>
        <v>2</v>
      </c>
      <c r="AJ30" s="96">
        <f t="shared" si="28"/>
        <v>0</v>
      </c>
      <c r="AM30" s="95"/>
    </row>
    <row r="31" spans="1:58" x14ac:dyDescent="0.2">
      <c r="A31" s="181">
        <v>10</v>
      </c>
      <c r="B31" s="99">
        <v>28</v>
      </c>
      <c r="C31" s="109">
        <v>6</v>
      </c>
      <c r="D31" s="109">
        <v>17</v>
      </c>
      <c r="E31" s="109">
        <v>9</v>
      </c>
      <c r="F31" s="109">
        <v>5</v>
      </c>
      <c r="G31" s="109">
        <v>1</v>
      </c>
      <c r="H31" s="110">
        <v>10</v>
      </c>
      <c r="I31" s="94">
        <f>SUM(C31:H33)</f>
        <v>171</v>
      </c>
      <c r="Q31" s="182"/>
      <c r="R31" s="117">
        <v>5</v>
      </c>
      <c r="S31" s="95">
        <f>-IF(COUNTIF($C16:$H16,S$26),1,0)-IF(COUNTIF($C17:$H17,S$26),2,0)-IF(COUNTIF($C18:$H18,S$26),3,0)+IF(COUNTIF($C19:$H19,S$26),3,0)+IF(COUNTIF($C20:$H20,S$26),4,0)+IF(COUNTIF($C21:$H21,S$26),5,0)</f>
        <v>2</v>
      </c>
      <c r="T31" s="95">
        <f t="shared" ref="T31:AJ31" si="29">-IF(COUNTIF($C16:$H16,T$26),1,0)-IF(COUNTIF($C17:$H17,T$26),2,0)-IF(COUNTIF($C18:$H18,T$26),3,0)+IF(COUNTIF($C19:$H19,T$26),3,0)+IF(COUNTIF($C20:$H20,T$26),4,0)+IF(COUNTIF($C21:$H21,T$26),5,0)</f>
        <v>1</v>
      </c>
      <c r="U31" s="95">
        <f t="shared" si="29"/>
        <v>0</v>
      </c>
      <c r="V31" s="95">
        <f t="shared" si="29"/>
        <v>2</v>
      </c>
      <c r="W31" s="95">
        <f t="shared" si="29"/>
        <v>1</v>
      </c>
      <c r="X31" s="95">
        <f t="shared" si="29"/>
        <v>4</v>
      </c>
      <c r="Y31" s="95">
        <f t="shared" si="29"/>
        <v>4</v>
      </c>
      <c r="Z31" s="95">
        <f t="shared" si="29"/>
        <v>1</v>
      </c>
      <c r="AA31" s="95">
        <f t="shared" si="29"/>
        <v>2</v>
      </c>
      <c r="AB31" s="95">
        <f t="shared" si="29"/>
        <v>2</v>
      </c>
      <c r="AC31" s="95">
        <f t="shared" si="29"/>
        <v>3</v>
      </c>
      <c r="AD31" s="95">
        <f t="shared" si="29"/>
        <v>3</v>
      </c>
      <c r="AE31" s="95">
        <f t="shared" si="29"/>
        <v>1</v>
      </c>
      <c r="AF31" s="95">
        <f t="shared" si="29"/>
        <v>2</v>
      </c>
      <c r="AG31" s="95">
        <f t="shared" si="29"/>
        <v>2</v>
      </c>
      <c r="AH31" s="95">
        <f t="shared" si="29"/>
        <v>0</v>
      </c>
      <c r="AI31" s="95">
        <f t="shared" si="29"/>
        <v>3</v>
      </c>
      <c r="AJ31" s="96">
        <f t="shared" si="29"/>
        <v>3</v>
      </c>
      <c r="AM31" s="95"/>
    </row>
    <row r="32" spans="1:58" x14ac:dyDescent="0.2">
      <c r="A32" s="181"/>
      <c r="B32" s="100">
        <v>29</v>
      </c>
      <c r="C32" s="111">
        <v>7</v>
      </c>
      <c r="D32" s="111">
        <v>4</v>
      </c>
      <c r="E32" s="111">
        <v>8</v>
      </c>
      <c r="F32" s="111">
        <v>12</v>
      </c>
      <c r="G32" s="111">
        <v>13</v>
      </c>
      <c r="H32" s="112">
        <v>16</v>
      </c>
      <c r="Q32" s="182"/>
      <c r="R32" s="117">
        <v>6</v>
      </c>
      <c r="S32" s="95">
        <f>-IF(COUNTIF($C19:$H19,S$26),1,0)-IF(COUNTIF($C20:$H20,S$26),2,0)-IF(COUNTIF($C21:$H21,S$26),3,0)+IF(COUNTIF($C22:$H22,S$26),3,0)+IF(COUNTIF($C23:$H23,S$26),4,0)+IF(COUNTIF($C24:$H24,S$26),5,0)</f>
        <v>4</v>
      </c>
      <c r="T32" s="95">
        <f t="shared" ref="T32:AJ32" si="30">-IF(COUNTIF($C19:$H19,T$26),1,0)-IF(COUNTIF($C20:$H20,T$26),2,0)-IF(COUNTIF($C21:$H21,T$26),3,0)+IF(COUNTIF($C22:$H22,T$26),3,0)+IF(COUNTIF($C23:$H23,T$26),4,0)+IF(COUNTIF($C24:$H24,T$26),5,0)</f>
        <v>4</v>
      </c>
      <c r="U32" s="95">
        <f t="shared" si="30"/>
        <v>3</v>
      </c>
      <c r="V32" s="95">
        <f t="shared" si="30"/>
        <v>3</v>
      </c>
      <c r="W32" s="95">
        <f t="shared" si="30"/>
        <v>3</v>
      </c>
      <c r="X32" s="95">
        <f t="shared" si="30"/>
        <v>0</v>
      </c>
      <c r="Y32" s="95">
        <f t="shared" si="30"/>
        <v>0</v>
      </c>
      <c r="Z32" s="95">
        <f t="shared" si="30"/>
        <v>3</v>
      </c>
      <c r="AA32" s="95">
        <f t="shared" si="30"/>
        <v>3</v>
      </c>
      <c r="AB32" s="95">
        <f t="shared" si="30"/>
        <v>1</v>
      </c>
      <c r="AC32" s="95">
        <f t="shared" si="30"/>
        <v>1</v>
      </c>
      <c r="AD32" s="95">
        <f t="shared" si="30"/>
        <v>2</v>
      </c>
      <c r="AE32" s="95">
        <f t="shared" si="30"/>
        <v>1</v>
      </c>
      <c r="AF32" s="95">
        <f t="shared" si="30"/>
        <v>1</v>
      </c>
      <c r="AG32" s="95">
        <f t="shared" si="30"/>
        <v>2</v>
      </c>
      <c r="AH32" s="95">
        <f t="shared" si="30"/>
        <v>2</v>
      </c>
      <c r="AI32" s="95">
        <f t="shared" si="30"/>
        <v>1</v>
      </c>
      <c r="AJ32" s="96">
        <f t="shared" si="30"/>
        <v>2</v>
      </c>
      <c r="AM32" s="95"/>
    </row>
    <row r="33" spans="1:39" x14ac:dyDescent="0.2">
      <c r="A33" s="181"/>
      <c r="B33" s="101">
        <v>30</v>
      </c>
      <c r="C33" s="113">
        <v>11</v>
      </c>
      <c r="D33" s="113">
        <v>2</v>
      </c>
      <c r="E33" s="113">
        <v>3</v>
      </c>
      <c r="F33" s="113">
        <v>18</v>
      </c>
      <c r="G33" s="113">
        <v>14</v>
      </c>
      <c r="H33" s="114">
        <v>15</v>
      </c>
      <c r="Q33" s="182"/>
      <c r="R33" s="117">
        <v>7</v>
      </c>
      <c r="S33" s="95">
        <f>-IF(COUNTIF($C22:$H22,S$26),1,0)-IF(COUNTIF($C23:$H23,S$26),2,0)-IF(COUNTIF($C24:$H24,S$26),3,0)+IF(COUNTIF($C25:$H25,S$26),3,0)+IF(COUNTIF($C26:$H26,S$26),4,0)+IF(COUNTIF($C27:$H27,S$26),5,0)</f>
        <v>0</v>
      </c>
      <c r="T33" s="95">
        <f t="shared" ref="T33:AJ33" si="31">-IF(COUNTIF($C22:$H22,T$26),1,0)-IF(COUNTIF($C23:$H23,T$26),2,0)-IF(COUNTIF($C24:$H24,T$26),3,0)+IF(COUNTIF($C25:$H25,T$26),3,0)+IF(COUNTIF($C26:$H26,T$26),4,0)+IF(COUNTIF($C27:$H27,T$26),5,0)</f>
        <v>0</v>
      </c>
      <c r="U33" s="95">
        <f t="shared" si="31"/>
        <v>2</v>
      </c>
      <c r="V33" s="95">
        <f t="shared" si="31"/>
        <v>0</v>
      </c>
      <c r="W33" s="95">
        <f t="shared" si="31"/>
        <v>2</v>
      </c>
      <c r="X33" s="95">
        <f t="shared" si="31"/>
        <v>3</v>
      </c>
      <c r="Y33" s="95">
        <f t="shared" si="31"/>
        <v>2</v>
      </c>
      <c r="Z33" s="95">
        <f t="shared" si="31"/>
        <v>3</v>
      </c>
      <c r="AA33" s="95">
        <f t="shared" si="31"/>
        <v>3</v>
      </c>
      <c r="AB33" s="95">
        <f t="shared" si="31"/>
        <v>1</v>
      </c>
      <c r="AC33" s="95">
        <f t="shared" si="31"/>
        <v>4</v>
      </c>
      <c r="AD33" s="95">
        <f t="shared" si="31"/>
        <v>1</v>
      </c>
      <c r="AE33" s="95">
        <f t="shared" si="31"/>
        <v>3</v>
      </c>
      <c r="AF33" s="95">
        <f t="shared" si="31"/>
        <v>3</v>
      </c>
      <c r="AG33" s="95">
        <f t="shared" si="31"/>
        <v>2</v>
      </c>
      <c r="AH33" s="95">
        <f t="shared" si="31"/>
        <v>2</v>
      </c>
      <c r="AI33" s="95">
        <f t="shared" si="31"/>
        <v>2</v>
      </c>
      <c r="AJ33" s="96">
        <f t="shared" si="31"/>
        <v>3</v>
      </c>
      <c r="AM33" s="95"/>
    </row>
    <row r="34" spans="1:39" x14ac:dyDescent="0.2">
      <c r="A34" s="181">
        <v>11</v>
      </c>
      <c r="B34" s="99">
        <v>31</v>
      </c>
      <c r="C34" s="109">
        <v>11</v>
      </c>
      <c r="D34" s="109">
        <v>6</v>
      </c>
      <c r="E34" s="109">
        <v>3</v>
      </c>
      <c r="F34" s="109">
        <v>1</v>
      </c>
      <c r="G34" s="109">
        <v>12</v>
      </c>
      <c r="H34" s="110">
        <v>15</v>
      </c>
      <c r="I34" s="94">
        <f>SUM(C34:H36)</f>
        <v>171</v>
      </c>
      <c r="Q34" s="182"/>
      <c r="R34" s="117">
        <v>8</v>
      </c>
      <c r="S34" s="95">
        <f t="shared" ref="S34:AJ34" si="32">-IF(COUNTIF($C25:$H25,S$26),1,0)-IF(COUNTIF($C26:$H26,S$26),2,0)-IF(COUNTIF($C27:$H27,S$26),3,0)+IF(COUNTIF($C28:$H28,S$26),3,0)+IF(COUNTIF($C29:$H29,S$26),4,0)+IF(COUNTIF($C30:$H30,S$26),5,0)</f>
        <v>4</v>
      </c>
      <c r="T34" s="95">
        <f t="shared" si="32"/>
        <v>3</v>
      </c>
      <c r="U34" s="95">
        <f t="shared" si="32"/>
        <v>2</v>
      </c>
      <c r="V34" s="95">
        <f t="shared" si="32"/>
        <v>2</v>
      </c>
      <c r="W34" s="95">
        <f t="shared" si="32"/>
        <v>1</v>
      </c>
      <c r="X34" s="95">
        <f t="shared" si="32"/>
        <v>3</v>
      </c>
      <c r="Y34" s="95">
        <f t="shared" si="32"/>
        <v>3</v>
      </c>
      <c r="Z34" s="95">
        <f t="shared" si="32"/>
        <v>0</v>
      </c>
      <c r="AA34" s="95">
        <f t="shared" si="32"/>
        <v>2</v>
      </c>
      <c r="AB34" s="95">
        <f t="shared" si="32"/>
        <v>2</v>
      </c>
      <c r="AC34" s="95">
        <f t="shared" si="32"/>
        <v>0</v>
      </c>
      <c r="AD34" s="95">
        <f t="shared" si="32"/>
        <v>1</v>
      </c>
      <c r="AE34" s="95">
        <f t="shared" si="32"/>
        <v>3</v>
      </c>
      <c r="AF34" s="95">
        <f t="shared" si="32"/>
        <v>3</v>
      </c>
      <c r="AG34" s="95">
        <f t="shared" si="32"/>
        <v>2</v>
      </c>
      <c r="AH34" s="95">
        <f t="shared" si="32"/>
        <v>2</v>
      </c>
      <c r="AI34" s="95">
        <f t="shared" si="32"/>
        <v>2</v>
      </c>
      <c r="AJ34" s="96">
        <f t="shared" si="32"/>
        <v>1</v>
      </c>
      <c r="AM34" s="95"/>
    </row>
    <row r="35" spans="1:39" x14ac:dyDescent="0.2">
      <c r="A35" s="181"/>
      <c r="B35" s="100">
        <v>32</v>
      </c>
      <c r="C35" s="111">
        <v>16</v>
      </c>
      <c r="D35" s="111">
        <v>5</v>
      </c>
      <c r="E35" s="111">
        <v>9</v>
      </c>
      <c r="F35" s="111">
        <v>17</v>
      </c>
      <c r="G35" s="111">
        <v>8</v>
      </c>
      <c r="H35" s="112">
        <v>13</v>
      </c>
      <c r="Q35" s="182"/>
      <c r="R35" s="117">
        <v>9</v>
      </c>
      <c r="S35" s="95">
        <f t="shared" ref="S35:AJ35" si="33">-IF(COUNTIF($C28:$H28,S$26),1,0)-IF(COUNTIF($C29:$H29,S$26),2,0)-IF(COUNTIF($C30:$H30,S$26),3,0)+IF(COUNTIF($C31:$H31,S$26),3,0)+IF(COUNTIF($C32:$H32,S$26),4,0)+IF(COUNTIF($C33:$H33,S$26),5,0)</f>
        <v>0</v>
      </c>
      <c r="T35" s="95">
        <f t="shared" si="33"/>
        <v>3</v>
      </c>
      <c r="U35" s="95">
        <f t="shared" si="33"/>
        <v>3</v>
      </c>
      <c r="V35" s="95">
        <f t="shared" si="33"/>
        <v>3</v>
      </c>
      <c r="W35" s="95">
        <f t="shared" si="33"/>
        <v>1</v>
      </c>
      <c r="X35" s="95">
        <f t="shared" si="33"/>
        <v>0</v>
      </c>
      <c r="Y35" s="95">
        <f t="shared" si="33"/>
        <v>2</v>
      </c>
      <c r="Z35" s="95">
        <f t="shared" si="33"/>
        <v>3</v>
      </c>
      <c r="AA35" s="95">
        <f t="shared" si="33"/>
        <v>0</v>
      </c>
      <c r="AB35" s="95">
        <f t="shared" si="33"/>
        <v>2</v>
      </c>
      <c r="AC35" s="95">
        <f t="shared" si="33"/>
        <v>4</v>
      </c>
      <c r="AD35" s="95">
        <f t="shared" si="33"/>
        <v>3</v>
      </c>
      <c r="AE35" s="95">
        <f t="shared" si="33"/>
        <v>1</v>
      </c>
      <c r="AF35" s="95">
        <f t="shared" si="33"/>
        <v>2</v>
      </c>
      <c r="AG35" s="95">
        <f t="shared" si="33"/>
        <v>2</v>
      </c>
      <c r="AH35" s="95">
        <f t="shared" si="33"/>
        <v>3</v>
      </c>
      <c r="AI35" s="95">
        <f t="shared" si="33"/>
        <v>1</v>
      </c>
      <c r="AJ35" s="96">
        <f t="shared" si="33"/>
        <v>3</v>
      </c>
      <c r="AM35" s="95"/>
    </row>
    <row r="36" spans="1:39" x14ac:dyDescent="0.2">
      <c r="A36" s="181"/>
      <c r="B36" s="101">
        <v>33</v>
      </c>
      <c r="C36" s="113">
        <v>10</v>
      </c>
      <c r="D36" s="113">
        <v>14</v>
      </c>
      <c r="E36" s="113">
        <v>18</v>
      </c>
      <c r="F36" s="113">
        <v>2</v>
      </c>
      <c r="G36" s="113">
        <v>7</v>
      </c>
      <c r="H36" s="114">
        <v>4</v>
      </c>
      <c r="Q36" s="182"/>
      <c r="R36" s="117">
        <v>10</v>
      </c>
      <c r="S36" s="95">
        <f>-IF(COUNTIF($C31:$H31,S$26),1,0)-IF(COUNTIF($C32:$H32,S$26),2,0)-IF(COUNTIF($C33:$H33,S$26),3,0)+IF(COUNTIF($C34:$H34,S$26),3,0)+IF(COUNTIF($C35:$H35,S$26),4,0)+IF(COUNTIF($C36:$H36,S$26),5,0)</f>
        <v>2</v>
      </c>
      <c r="T36" s="95">
        <f t="shared" ref="T36:AJ36" si="34">-IF(COUNTIF($C31:$H31,T$26),1,0)-IF(COUNTIF($C32:$H32,T$26),2,0)-IF(COUNTIF($C33:$H33,T$26),3,0)+IF(COUNTIF($C34:$H34,T$26),3,0)+IF(COUNTIF($C35:$H35,T$26),4,0)+IF(COUNTIF($C36:$H36,T$26),5,0)</f>
        <v>2</v>
      </c>
      <c r="U36" s="95">
        <f t="shared" si="34"/>
        <v>0</v>
      </c>
      <c r="V36" s="95">
        <f t="shared" si="34"/>
        <v>3</v>
      </c>
      <c r="W36" s="95">
        <f t="shared" si="34"/>
        <v>3</v>
      </c>
      <c r="X36" s="95">
        <f t="shared" si="34"/>
        <v>2</v>
      </c>
      <c r="Y36" s="95">
        <f t="shared" si="34"/>
        <v>3</v>
      </c>
      <c r="Z36" s="95">
        <f t="shared" si="34"/>
        <v>2</v>
      </c>
      <c r="AA36" s="95">
        <f t="shared" si="34"/>
        <v>3</v>
      </c>
      <c r="AB36" s="95">
        <f t="shared" si="34"/>
        <v>4</v>
      </c>
      <c r="AC36" s="95">
        <f t="shared" si="34"/>
        <v>0</v>
      </c>
      <c r="AD36" s="95">
        <f t="shared" si="34"/>
        <v>1</v>
      </c>
      <c r="AE36" s="95">
        <f t="shared" si="34"/>
        <v>2</v>
      </c>
      <c r="AF36" s="95">
        <f t="shared" si="34"/>
        <v>2</v>
      </c>
      <c r="AG36" s="95">
        <f t="shared" si="34"/>
        <v>0</v>
      </c>
      <c r="AH36" s="95">
        <f t="shared" si="34"/>
        <v>2</v>
      </c>
      <c r="AI36" s="95">
        <f t="shared" si="34"/>
        <v>3</v>
      </c>
      <c r="AJ36" s="96">
        <f t="shared" si="34"/>
        <v>2</v>
      </c>
      <c r="AM36" s="95"/>
    </row>
    <row r="37" spans="1:39" x14ac:dyDescent="0.2">
      <c r="A37" s="181">
        <v>12</v>
      </c>
      <c r="B37" s="99">
        <v>34</v>
      </c>
      <c r="C37" s="109">
        <v>9</v>
      </c>
      <c r="D37" s="109">
        <v>14</v>
      </c>
      <c r="E37" s="109">
        <v>6</v>
      </c>
      <c r="F37" s="109">
        <v>2</v>
      </c>
      <c r="G37" s="109">
        <v>8</v>
      </c>
      <c r="H37" s="110">
        <v>4</v>
      </c>
      <c r="I37" s="94">
        <f>SUM(C37:H39)</f>
        <v>171</v>
      </c>
      <c r="Q37" s="182"/>
      <c r="R37" s="117">
        <v>11</v>
      </c>
      <c r="S37" s="95">
        <f>-IF(COUNTIF($C34:$H34,S$26),1,0)-IF(COUNTIF($C35:$H35,S$26),2,0)-IF(COUNTIF($C36:$H36,S$26),3,0)+IF(COUNTIF($C37:$H37,S$26),3,0)+IF(COUNTIF($C38:$H38,S$26),4,0)+IF(COUNTIF($C39:$H39,S$26),5,0)</f>
        <v>3</v>
      </c>
      <c r="T37" s="95">
        <f t="shared" ref="T37:AJ37" si="35">-IF(COUNTIF($C34:$H34,T$26),1,0)-IF(COUNTIF($C35:$H35,T$26),2,0)-IF(COUNTIF($C36:$H36,T$26),3,0)+IF(COUNTIF($C37:$H37,T$26),3,0)+IF(COUNTIF($C38:$H38,T$26),4,0)+IF(COUNTIF($C39:$H39,T$26),5,0)</f>
        <v>0</v>
      </c>
      <c r="U37" s="95">
        <f t="shared" si="35"/>
        <v>4</v>
      </c>
      <c r="V37" s="95">
        <f t="shared" si="35"/>
        <v>0</v>
      </c>
      <c r="W37" s="95">
        <f t="shared" si="35"/>
        <v>3</v>
      </c>
      <c r="X37" s="95">
        <f t="shared" si="35"/>
        <v>2</v>
      </c>
      <c r="Y37" s="95">
        <f t="shared" si="35"/>
        <v>2</v>
      </c>
      <c r="Z37" s="95">
        <f t="shared" si="35"/>
        <v>1</v>
      </c>
      <c r="AA37" s="95">
        <f t="shared" si="35"/>
        <v>1</v>
      </c>
      <c r="AB37" s="95">
        <f t="shared" si="35"/>
        <v>1</v>
      </c>
      <c r="AC37" s="95">
        <f t="shared" si="35"/>
        <v>4</v>
      </c>
      <c r="AD37" s="95">
        <f t="shared" si="35"/>
        <v>4</v>
      </c>
      <c r="AE37" s="95">
        <f t="shared" si="35"/>
        <v>2</v>
      </c>
      <c r="AF37" s="95">
        <f t="shared" si="35"/>
        <v>0</v>
      </c>
      <c r="AG37" s="95">
        <f t="shared" si="35"/>
        <v>4</v>
      </c>
      <c r="AH37" s="95">
        <f t="shared" si="35"/>
        <v>2</v>
      </c>
      <c r="AI37" s="95">
        <f t="shared" si="35"/>
        <v>2</v>
      </c>
      <c r="AJ37" s="96">
        <f t="shared" si="35"/>
        <v>1</v>
      </c>
      <c r="AM37" s="95"/>
    </row>
    <row r="38" spans="1:39" x14ac:dyDescent="0.2">
      <c r="A38" s="181"/>
      <c r="B38" s="100">
        <v>35</v>
      </c>
      <c r="C38" s="111">
        <v>10</v>
      </c>
      <c r="D38" s="111">
        <v>1</v>
      </c>
      <c r="E38" s="111">
        <v>16</v>
      </c>
      <c r="F38" s="111">
        <v>17</v>
      </c>
      <c r="G38" s="111">
        <v>18</v>
      </c>
      <c r="H38" s="112">
        <v>13</v>
      </c>
      <c r="Q38" s="182"/>
      <c r="R38" s="117">
        <v>12</v>
      </c>
      <c r="S38" s="95">
        <f>-IF(COUNTIF($C37:$H37,S$26),1,0)-IF(COUNTIF($C38:$H38,S$26),2,0)-IF(COUNTIF($C39:$H39,S$26),3,0)+IF(COUNTIF($C40:$H40,S$26),3,0)+IF(COUNTIF($C41:$H41,S$26),4,0)+IF(COUNTIF($C42:$H42,S$26),5,0)</f>
        <v>1</v>
      </c>
      <c r="T38" s="95">
        <f t="shared" ref="T38:AJ38" si="36">-IF(COUNTIF($C37:$H37,T$26),1,0)-IF(COUNTIF($C38:$H38,T$26),2,0)-IF(COUNTIF($C39:$H39,T$26),3,0)+IF(COUNTIF($C40:$H40,T$26),3,0)+IF(COUNTIF($C41:$H41,T$26),4,0)+IF(COUNTIF($C42:$H42,T$26),5,0)</f>
        <v>3</v>
      </c>
      <c r="U38" s="95">
        <f t="shared" si="36"/>
        <v>2</v>
      </c>
      <c r="V38" s="95">
        <f t="shared" si="36"/>
        <v>4</v>
      </c>
      <c r="W38" s="95">
        <f t="shared" si="36"/>
        <v>0</v>
      </c>
      <c r="X38" s="95">
        <f t="shared" si="36"/>
        <v>3</v>
      </c>
      <c r="Y38" s="95">
        <f t="shared" si="36"/>
        <v>2</v>
      </c>
      <c r="Z38" s="95">
        <f t="shared" si="36"/>
        <v>3</v>
      </c>
      <c r="AA38" s="95">
        <f t="shared" si="36"/>
        <v>4</v>
      </c>
      <c r="AB38" s="95">
        <f t="shared" si="36"/>
        <v>1</v>
      </c>
      <c r="AC38" s="95">
        <f t="shared" si="36"/>
        <v>1</v>
      </c>
      <c r="AD38" s="95">
        <f t="shared" si="36"/>
        <v>0</v>
      </c>
      <c r="AE38" s="95">
        <f t="shared" si="36"/>
        <v>2</v>
      </c>
      <c r="AF38" s="95">
        <f t="shared" si="36"/>
        <v>2</v>
      </c>
      <c r="AG38" s="95">
        <f t="shared" si="36"/>
        <v>1</v>
      </c>
      <c r="AH38" s="95">
        <f t="shared" si="36"/>
        <v>3</v>
      </c>
      <c r="AI38" s="95">
        <f t="shared" si="36"/>
        <v>3</v>
      </c>
      <c r="AJ38" s="96">
        <f t="shared" si="36"/>
        <v>1</v>
      </c>
      <c r="AM38" s="95"/>
    </row>
    <row r="39" spans="1:39" x14ac:dyDescent="0.2">
      <c r="A39" s="181"/>
      <c r="B39" s="101">
        <v>36</v>
      </c>
      <c r="C39" s="113">
        <v>5</v>
      </c>
      <c r="D39" s="113">
        <v>11</v>
      </c>
      <c r="E39" s="113">
        <v>12</v>
      </c>
      <c r="F39" s="113">
        <v>3</v>
      </c>
      <c r="G39" s="113">
        <v>15</v>
      </c>
      <c r="H39" s="114">
        <v>7</v>
      </c>
      <c r="Q39" s="182"/>
      <c r="R39" s="117">
        <v>13</v>
      </c>
      <c r="S39" s="95">
        <f>-IF(COUNTIF($C40:$H40,S$26),1,0)-IF(COUNTIF($C41:$H41,S$26),2,0)-IF(COUNTIF($C42:$H42,S$26),3,0)+IF(COUNTIF($C43:$H43,S$26),3,0)+IF(COUNTIF($C44:$H44,S$26),4,0)+IF(COUNTIF($C45:$H45,S$26),5,0)</f>
        <v>2</v>
      </c>
      <c r="T39" s="95">
        <f t="shared" ref="T39:AJ39" si="37">-IF(COUNTIF($C40:$H40,T$26),1,0)-IF(COUNTIF($C41:$H41,T$26),2,0)-IF(COUNTIF($C42:$H42,T$26),3,0)+IF(COUNTIF($C43:$H43,T$26),3,0)+IF(COUNTIF($C44:$H44,T$26),4,0)+IF(COUNTIF($C45:$H45,T$26),5,0)</f>
        <v>2</v>
      </c>
      <c r="U39" s="95">
        <f t="shared" si="37"/>
        <v>2</v>
      </c>
      <c r="V39" s="95">
        <f t="shared" si="37"/>
        <v>2</v>
      </c>
      <c r="W39" s="95">
        <f t="shared" si="37"/>
        <v>4</v>
      </c>
      <c r="X39" s="95">
        <f t="shared" si="37"/>
        <v>3</v>
      </c>
      <c r="Y39" s="95">
        <f t="shared" si="37"/>
        <v>0</v>
      </c>
      <c r="Z39" s="95">
        <f t="shared" si="37"/>
        <v>1</v>
      </c>
      <c r="AA39" s="95">
        <f t="shared" si="37"/>
        <v>1</v>
      </c>
      <c r="AB39" s="95">
        <f t="shared" si="37"/>
        <v>4</v>
      </c>
      <c r="AC39" s="95">
        <f t="shared" si="37"/>
        <v>2</v>
      </c>
      <c r="AD39" s="95">
        <f t="shared" si="37"/>
        <v>3</v>
      </c>
      <c r="AE39" s="95">
        <f t="shared" si="37"/>
        <v>3</v>
      </c>
      <c r="AF39" s="95">
        <f t="shared" si="37"/>
        <v>2</v>
      </c>
      <c r="AG39" s="95">
        <f t="shared" si="37"/>
        <v>1</v>
      </c>
      <c r="AH39" s="95">
        <f t="shared" si="37"/>
        <v>1</v>
      </c>
      <c r="AI39" s="95">
        <f t="shared" si="37"/>
        <v>0</v>
      </c>
      <c r="AJ39" s="96">
        <f t="shared" si="37"/>
        <v>3</v>
      </c>
      <c r="AM39" s="95"/>
    </row>
    <row r="40" spans="1:39" x14ac:dyDescent="0.2">
      <c r="A40" s="181">
        <v>13</v>
      </c>
      <c r="B40" s="99">
        <v>37</v>
      </c>
      <c r="C40" s="109">
        <v>5</v>
      </c>
      <c r="D40" s="109">
        <v>14</v>
      </c>
      <c r="E40" s="109">
        <v>12</v>
      </c>
      <c r="F40" s="109">
        <v>1</v>
      </c>
      <c r="G40" s="109">
        <v>18</v>
      </c>
      <c r="H40" s="110">
        <v>10</v>
      </c>
      <c r="I40" s="94">
        <f>SUM(C40:H42)</f>
        <v>171</v>
      </c>
      <c r="Q40" s="182"/>
      <c r="R40" s="118">
        <v>14</v>
      </c>
      <c r="S40" s="97">
        <f>-IF(COUNTIF($C43:$H43,S$26),1,0)-IF(COUNTIF($C44:$H44,S$26),2,0)-IF(COUNTIF($C45:$H45,S$26),3,0)+IF(COUNTIF($C46:$H46,S$26),3,0)+IF(COUNTIF($C47:$H47,S$26),4,0)+IF(COUNTIF($C48:$H48,S$26),5,0)</f>
        <v>3</v>
      </c>
      <c r="T40" s="97">
        <f t="shared" ref="T40:AJ40" si="38">-IF(COUNTIF($C43:$H43,T$26),1,0)-IF(COUNTIF($C44:$H44,T$26),2,0)-IF(COUNTIF($C45:$H45,T$26),3,0)+IF(COUNTIF($C46:$H46,T$26),3,0)+IF(COUNTIF($C47:$H47,T$26),4,0)+IF(COUNTIF($C48:$H48,T$26),5,0)</f>
        <v>1</v>
      </c>
      <c r="U40" s="97">
        <f t="shared" si="38"/>
        <v>0</v>
      </c>
      <c r="V40" s="97">
        <f t="shared" si="38"/>
        <v>1</v>
      </c>
      <c r="W40" s="97">
        <f t="shared" si="38"/>
        <v>0</v>
      </c>
      <c r="X40" s="97">
        <f t="shared" si="38"/>
        <v>2</v>
      </c>
      <c r="Y40" s="97">
        <f t="shared" si="38"/>
        <v>4</v>
      </c>
      <c r="Z40" s="97">
        <f t="shared" si="38"/>
        <v>4</v>
      </c>
      <c r="AA40" s="97">
        <f t="shared" si="38"/>
        <v>2</v>
      </c>
      <c r="AB40" s="97">
        <f t="shared" si="38"/>
        <v>2</v>
      </c>
      <c r="AC40" s="97">
        <f t="shared" si="38"/>
        <v>2</v>
      </c>
      <c r="AD40" s="97">
        <f t="shared" si="38"/>
        <v>1</v>
      </c>
      <c r="AE40" s="97">
        <f t="shared" si="38"/>
        <v>0</v>
      </c>
      <c r="AF40" s="97">
        <f t="shared" si="38"/>
        <v>2</v>
      </c>
      <c r="AG40" s="97">
        <f t="shared" si="38"/>
        <v>3</v>
      </c>
      <c r="AH40" s="97">
        <f t="shared" si="38"/>
        <v>3</v>
      </c>
      <c r="AI40" s="97">
        <f t="shared" si="38"/>
        <v>3</v>
      </c>
      <c r="AJ40" s="98">
        <f t="shared" si="38"/>
        <v>3</v>
      </c>
      <c r="AM40" s="95"/>
    </row>
    <row r="41" spans="1:39" x14ac:dyDescent="0.2">
      <c r="A41" s="181"/>
      <c r="B41" s="100">
        <v>38</v>
      </c>
      <c r="C41" s="111">
        <v>15</v>
      </c>
      <c r="D41" s="111">
        <v>13</v>
      </c>
      <c r="E41" s="111">
        <v>11</v>
      </c>
      <c r="F41" s="111">
        <v>8</v>
      </c>
      <c r="G41" s="111">
        <v>2</v>
      </c>
      <c r="H41" s="112">
        <v>6</v>
      </c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95"/>
    </row>
    <row r="42" spans="1:39" x14ac:dyDescent="0.2">
      <c r="A42" s="181"/>
      <c r="B42" s="101">
        <v>39</v>
      </c>
      <c r="C42" s="113">
        <v>3</v>
      </c>
      <c r="D42" s="113">
        <v>4</v>
      </c>
      <c r="E42" s="113">
        <v>7</v>
      </c>
      <c r="F42" s="113">
        <v>9</v>
      </c>
      <c r="G42" s="113">
        <v>17</v>
      </c>
      <c r="H42" s="114">
        <v>16</v>
      </c>
      <c r="Q42" s="43"/>
      <c r="R42" s="177" t="s">
        <v>164</v>
      </c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43"/>
      <c r="AL42" s="43"/>
      <c r="AM42" s="95"/>
    </row>
    <row r="43" spans="1:39" x14ac:dyDescent="0.2">
      <c r="A43" s="181">
        <v>14</v>
      </c>
      <c r="B43" s="99">
        <v>40</v>
      </c>
      <c r="C43" s="109">
        <v>1</v>
      </c>
      <c r="D43" s="109">
        <v>8</v>
      </c>
      <c r="E43" s="109">
        <v>7</v>
      </c>
      <c r="F43" s="109">
        <v>15</v>
      </c>
      <c r="G43" s="109">
        <v>17</v>
      </c>
      <c r="H43" s="110">
        <v>14</v>
      </c>
      <c r="I43" s="94">
        <f>SUM(C43:H45)</f>
        <v>171</v>
      </c>
      <c r="Q43" s="43"/>
      <c r="R43" s="119" t="s">
        <v>44</v>
      </c>
      <c r="S43" s="120">
        <v>1</v>
      </c>
      <c r="T43" s="121">
        <v>2</v>
      </c>
      <c r="U43" s="120">
        <v>3</v>
      </c>
      <c r="V43" s="120">
        <v>4</v>
      </c>
      <c r="W43" s="121">
        <v>5</v>
      </c>
      <c r="X43" s="120">
        <v>6</v>
      </c>
      <c r="Y43" s="120">
        <v>7</v>
      </c>
      <c r="Z43" s="121">
        <v>8</v>
      </c>
      <c r="AA43" s="120">
        <v>9</v>
      </c>
      <c r="AB43" s="120">
        <v>10</v>
      </c>
      <c r="AC43" s="121">
        <v>11</v>
      </c>
      <c r="AD43" s="120">
        <v>12</v>
      </c>
      <c r="AE43" s="120">
        <v>13</v>
      </c>
      <c r="AF43" s="121">
        <v>14</v>
      </c>
      <c r="AG43" s="120">
        <v>15</v>
      </c>
      <c r="AH43" s="120">
        <v>16</v>
      </c>
      <c r="AI43" s="121">
        <v>17</v>
      </c>
      <c r="AJ43" s="122">
        <v>18</v>
      </c>
      <c r="AK43" s="43"/>
      <c r="AL43" s="43"/>
      <c r="AM43" s="95"/>
    </row>
    <row r="44" spans="1:39" x14ac:dyDescent="0.2">
      <c r="A44" s="181"/>
      <c r="B44" s="100">
        <v>41</v>
      </c>
      <c r="C44" s="111">
        <v>12</v>
      </c>
      <c r="D44" s="111">
        <v>11</v>
      </c>
      <c r="E44" s="111">
        <v>18</v>
      </c>
      <c r="F44" s="111">
        <v>9</v>
      </c>
      <c r="G44" s="111">
        <v>2</v>
      </c>
      <c r="H44" s="112">
        <v>16</v>
      </c>
      <c r="Q44" s="180" t="s">
        <v>165</v>
      </c>
      <c r="R44" s="150">
        <v>4</v>
      </c>
      <c r="S44" s="153">
        <f t="shared" ref="S44:AB48" si="39">COUNTIF(S$27:S$40,$R44)</f>
        <v>2</v>
      </c>
      <c r="T44" s="154">
        <f t="shared" si="39"/>
        <v>1</v>
      </c>
      <c r="U44" s="154">
        <f t="shared" si="39"/>
        <v>1</v>
      </c>
      <c r="V44" s="154">
        <f t="shared" si="39"/>
        <v>1</v>
      </c>
      <c r="W44" s="154">
        <f t="shared" si="39"/>
        <v>2</v>
      </c>
      <c r="X44" s="154">
        <f t="shared" si="39"/>
        <v>2</v>
      </c>
      <c r="Y44" s="154">
        <f t="shared" si="39"/>
        <v>3</v>
      </c>
      <c r="Z44" s="154">
        <f t="shared" si="39"/>
        <v>1</v>
      </c>
      <c r="AA44" s="154">
        <f t="shared" si="39"/>
        <v>2</v>
      </c>
      <c r="AB44" s="154">
        <f t="shared" si="39"/>
        <v>4</v>
      </c>
      <c r="AC44" s="154">
        <f t="shared" ref="AC44:AJ48" si="40">COUNTIF(AC$27:AC$40,$R44)</f>
        <v>3</v>
      </c>
      <c r="AD44" s="154">
        <f t="shared" si="40"/>
        <v>2</v>
      </c>
      <c r="AE44" s="154">
        <f t="shared" si="40"/>
        <v>0</v>
      </c>
      <c r="AF44" s="154">
        <f t="shared" si="40"/>
        <v>0</v>
      </c>
      <c r="AG44" s="154">
        <f t="shared" si="40"/>
        <v>1</v>
      </c>
      <c r="AH44" s="154">
        <f t="shared" si="40"/>
        <v>0</v>
      </c>
      <c r="AI44" s="154">
        <f t="shared" si="40"/>
        <v>0</v>
      </c>
      <c r="AJ44" s="155">
        <f t="shared" si="40"/>
        <v>1</v>
      </c>
      <c r="AK44" s="43"/>
      <c r="AL44" s="43"/>
      <c r="AM44" s="95"/>
    </row>
    <row r="45" spans="1:39" x14ac:dyDescent="0.2">
      <c r="A45" s="181"/>
      <c r="B45" s="101">
        <v>42</v>
      </c>
      <c r="C45" s="113">
        <v>13</v>
      </c>
      <c r="D45" s="113">
        <v>6</v>
      </c>
      <c r="E45" s="113">
        <v>5</v>
      </c>
      <c r="F45" s="113">
        <v>10</v>
      </c>
      <c r="G45" s="113">
        <v>3</v>
      </c>
      <c r="H45" s="114">
        <v>4</v>
      </c>
      <c r="Q45" s="180"/>
      <c r="R45" s="151">
        <v>3</v>
      </c>
      <c r="S45" s="156">
        <f t="shared" si="39"/>
        <v>3</v>
      </c>
      <c r="T45" s="157">
        <f t="shared" si="39"/>
        <v>5</v>
      </c>
      <c r="U45" s="157">
        <f t="shared" si="39"/>
        <v>3</v>
      </c>
      <c r="V45" s="157">
        <f t="shared" si="39"/>
        <v>4</v>
      </c>
      <c r="W45" s="157">
        <f t="shared" si="39"/>
        <v>4</v>
      </c>
      <c r="X45" s="157">
        <f t="shared" si="39"/>
        <v>4</v>
      </c>
      <c r="Y45" s="157">
        <f t="shared" si="39"/>
        <v>2</v>
      </c>
      <c r="Z45" s="157">
        <f t="shared" si="39"/>
        <v>5</v>
      </c>
      <c r="AA45" s="157">
        <f t="shared" si="39"/>
        <v>3</v>
      </c>
      <c r="AB45" s="157">
        <f t="shared" si="39"/>
        <v>0</v>
      </c>
      <c r="AC45" s="157">
        <f t="shared" si="40"/>
        <v>2</v>
      </c>
      <c r="AD45" s="157">
        <f t="shared" si="40"/>
        <v>3</v>
      </c>
      <c r="AE45" s="157">
        <f t="shared" si="40"/>
        <v>5</v>
      </c>
      <c r="AF45" s="157">
        <f t="shared" si="40"/>
        <v>4</v>
      </c>
      <c r="AG45" s="157">
        <f t="shared" si="40"/>
        <v>4</v>
      </c>
      <c r="AH45" s="157">
        <f t="shared" si="40"/>
        <v>4</v>
      </c>
      <c r="AI45" s="157">
        <f t="shared" si="40"/>
        <v>4</v>
      </c>
      <c r="AJ45" s="158">
        <f t="shared" si="40"/>
        <v>5</v>
      </c>
      <c r="AK45" s="43"/>
      <c r="AL45" s="43"/>
      <c r="AM45" s="95"/>
    </row>
    <row r="46" spans="1:39" x14ac:dyDescent="0.2">
      <c r="A46" s="181">
        <v>15</v>
      </c>
      <c r="B46" s="99">
        <v>43</v>
      </c>
      <c r="C46" s="109">
        <v>13</v>
      </c>
      <c r="D46" s="109">
        <v>12</v>
      </c>
      <c r="E46" s="109">
        <v>5</v>
      </c>
      <c r="F46" s="109">
        <v>14</v>
      </c>
      <c r="G46" s="109">
        <v>3</v>
      </c>
      <c r="H46" s="110">
        <v>2</v>
      </c>
      <c r="I46" s="94">
        <f>SUM(C46:H48)</f>
        <v>171</v>
      </c>
      <c r="Q46" s="180"/>
      <c r="R46" s="151">
        <v>2</v>
      </c>
      <c r="S46" s="156">
        <f t="shared" si="39"/>
        <v>4</v>
      </c>
      <c r="T46" s="157">
        <f t="shared" si="39"/>
        <v>3</v>
      </c>
      <c r="U46" s="157">
        <f t="shared" si="39"/>
        <v>6</v>
      </c>
      <c r="V46" s="157">
        <f t="shared" si="39"/>
        <v>4</v>
      </c>
      <c r="W46" s="157">
        <f t="shared" si="39"/>
        <v>1</v>
      </c>
      <c r="X46" s="157">
        <f t="shared" si="39"/>
        <v>3</v>
      </c>
      <c r="Y46" s="157">
        <f t="shared" si="39"/>
        <v>4</v>
      </c>
      <c r="Z46" s="157">
        <f t="shared" si="39"/>
        <v>3</v>
      </c>
      <c r="AA46" s="157">
        <f t="shared" si="39"/>
        <v>4</v>
      </c>
      <c r="AB46" s="157">
        <f t="shared" si="39"/>
        <v>5</v>
      </c>
      <c r="AC46" s="157">
        <f t="shared" si="40"/>
        <v>4</v>
      </c>
      <c r="AD46" s="157">
        <f t="shared" si="40"/>
        <v>3</v>
      </c>
      <c r="AE46" s="157">
        <f t="shared" si="40"/>
        <v>5</v>
      </c>
      <c r="AF46" s="157">
        <f t="shared" si="40"/>
        <v>7</v>
      </c>
      <c r="AG46" s="157">
        <f t="shared" si="40"/>
        <v>5</v>
      </c>
      <c r="AH46" s="157">
        <f t="shared" si="40"/>
        <v>8</v>
      </c>
      <c r="AI46" s="157">
        <f t="shared" si="40"/>
        <v>7</v>
      </c>
      <c r="AJ46" s="158">
        <f t="shared" si="40"/>
        <v>3</v>
      </c>
      <c r="AM46" s="95"/>
    </row>
    <row r="47" spans="1:39" x14ac:dyDescent="0.2">
      <c r="A47" s="181"/>
      <c r="B47" s="100">
        <v>44</v>
      </c>
      <c r="C47" s="111">
        <v>15</v>
      </c>
      <c r="D47" s="111">
        <v>17</v>
      </c>
      <c r="E47" s="111">
        <v>1</v>
      </c>
      <c r="F47" s="111">
        <v>9</v>
      </c>
      <c r="G47" s="111">
        <v>4</v>
      </c>
      <c r="H47" s="112">
        <v>11</v>
      </c>
      <c r="Q47" s="180"/>
      <c r="R47" s="151">
        <v>1</v>
      </c>
      <c r="S47" s="156">
        <f t="shared" si="39"/>
        <v>3</v>
      </c>
      <c r="T47" s="157">
        <f t="shared" si="39"/>
        <v>3</v>
      </c>
      <c r="U47" s="157">
        <f t="shared" si="39"/>
        <v>1</v>
      </c>
      <c r="V47" s="157">
        <f t="shared" si="39"/>
        <v>3</v>
      </c>
      <c r="W47" s="157">
        <f t="shared" si="39"/>
        <v>4</v>
      </c>
      <c r="X47" s="157">
        <f t="shared" si="39"/>
        <v>2</v>
      </c>
      <c r="Y47" s="157">
        <f t="shared" si="39"/>
        <v>2</v>
      </c>
      <c r="Z47" s="157">
        <f t="shared" si="39"/>
        <v>3</v>
      </c>
      <c r="AA47" s="157">
        <f t="shared" si="39"/>
        <v>4</v>
      </c>
      <c r="AB47" s="157">
        <f t="shared" si="39"/>
        <v>4</v>
      </c>
      <c r="AC47" s="157">
        <f t="shared" si="40"/>
        <v>3</v>
      </c>
      <c r="AD47" s="157">
        <f t="shared" si="40"/>
        <v>5</v>
      </c>
      <c r="AE47" s="157">
        <f t="shared" si="40"/>
        <v>3</v>
      </c>
      <c r="AF47" s="157">
        <f t="shared" si="40"/>
        <v>1</v>
      </c>
      <c r="AG47" s="157">
        <f t="shared" si="40"/>
        <v>2</v>
      </c>
      <c r="AH47" s="157">
        <f t="shared" si="40"/>
        <v>1</v>
      </c>
      <c r="AI47" s="157">
        <f t="shared" si="40"/>
        <v>2</v>
      </c>
      <c r="AJ47" s="158">
        <f t="shared" si="40"/>
        <v>4</v>
      </c>
      <c r="AM47" s="95"/>
    </row>
    <row r="48" spans="1:39" x14ac:dyDescent="0.2">
      <c r="A48" s="181"/>
      <c r="B48" s="101">
        <v>45</v>
      </c>
      <c r="C48" s="113">
        <v>18</v>
      </c>
      <c r="D48" s="113">
        <v>7</v>
      </c>
      <c r="E48" s="113">
        <v>8</v>
      </c>
      <c r="F48" s="113">
        <v>10</v>
      </c>
      <c r="G48" s="113">
        <v>16</v>
      </c>
      <c r="H48" s="114">
        <v>6</v>
      </c>
      <c r="Q48" s="180"/>
      <c r="R48" s="152">
        <v>0</v>
      </c>
      <c r="S48" s="159">
        <f t="shared" si="39"/>
        <v>2</v>
      </c>
      <c r="T48" s="160">
        <f t="shared" si="39"/>
        <v>2</v>
      </c>
      <c r="U48" s="160">
        <f t="shared" si="39"/>
        <v>3</v>
      </c>
      <c r="V48" s="160">
        <f t="shared" si="39"/>
        <v>2</v>
      </c>
      <c r="W48" s="160">
        <f t="shared" si="39"/>
        <v>3</v>
      </c>
      <c r="X48" s="160">
        <f t="shared" si="39"/>
        <v>3</v>
      </c>
      <c r="Y48" s="160">
        <f t="shared" si="39"/>
        <v>3</v>
      </c>
      <c r="Z48" s="160">
        <f t="shared" si="39"/>
        <v>2</v>
      </c>
      <c r="AA48" s="160">
        <f t="shared" si="39"/>
        <v>1</v>
      </c>
      <c r="AB48" s="160">
        <f t="shared" si="39"/>
        <v>1</v>
      </c>
      <c r="AC48" s="160">
        <f t="shared" si="40"/>
        <v>2</v>
      </c>
      <c r="AD48" s="160">
        <f t="shared" si="40"/>
        <v>1</v>
      </c>
      <c r="AE48" s="160">
        <f t="shared" si="40"/>
        <v>1</v>
      </c>
      <c r="AF48" s="160">
        <f t="shared" si="40"/>
        <v>2</v>
      </c>
      <c r="AG48" s="160">
        <f t="shared" si="40"/>
        <v>2</v>
      </c>
      <c r="AH48" s="160">
        <f t="shared" si="40"/>
        <v>1</v>
      </c>
      <c r="AI48" s="160">
        <f t="shared" si="40"/>
        <v>1</v>
      </c>
      <c r="AJ48" s="161">
        <f t="shared" si="40"/>
        <v>1</v>
      </c>
      <c r="AK48" s="162"/>
      <c r="AM48" s="95"/>
    </row>
    <row r="49" spans="3:39" x14ac:dyDescent="0.2">
      <c r="AM49" s="95"/>
    </row>
    <row r="51" spans="3:39" x14ac:dyDescent="0.2">
      <c r="C51" s="179"/>
      <c r="D51" s="179"/>
      <c r="E51" s="179"/>
      <c r="F51" s="179"/>
      <c r="G51" s="179"/>
      <c r="H51" s="179"/>
    </row>
    <row r="52" spans="3:39" x14ac:dyDescent="0.2">
      <c r="C52" s="179"/>
      <c r="D52" s="179"/>
      <c r="E52" s="179"/>
      <c r="F52" s="179"/>
      <c r="G52" s="179"/>
      <c r="H52" s="179"/>
    </row>
  </sheetData>
  <sheetProtection algorithmName="SHA-512" hashValue="mM9vuvH4xPdGT1ypbTROJbOmMcMD5KV8QaRrpD3ft83yxodslUCmmAdlsr96gVUZ9Q5JLz6s1hkk62KElxK7XA==" saltValue="BfszjnAiyQ+KY+tFutHMGw==" spinCount="100000" sheet="1" objects="1" scenarios="1" selectLockedCells="1" selectUnlockedCells="1"/>
  <mergeCells count="42">
    <mergeCell ref="A4:A6"/>
    <mergeCell ref="A7:A9"/>
    <mergeCell ref="A10:A12"/>
    <mergeCell ref="A13:A15"/>
    <mergeCell ref="A16:A18"/>
    <mergeCell ref="BB20:BB21"/>
    <mergeCell ref="C52:H52"/>
    <mergeCell ref="R42:AJ42"/>
    <mergeCell ref="Q44:Q48"/>
    <mergeCell ref="A43:A45"/>
    <mergeCell ref="A46:A48"/>
    <mergeCell ref="A22:A24"/>
    <mergeCell ref="A25:A27"/>
    <mergeCell ref="R25:AJ25"/>
    <mergeCell ref="Q27:Q40"/>
    <mergeCell ref="A28:A30"/>
    <mergeCell ref="A31:A33"/>
    <mergeCell ref="A34:A36"/>
    <mergeCell ref="A37:A39"/>
    <mergeCell ref="A40:A42"/>
    <mergeCell ref="A19:A21"/>
    <mergeCell ref="C51:D51"/>
    <mergeCell ref="E51:F51"/>
    <mergeCell ref="G51:H51"/>
    <mergeCell ref="AZ20:AZ21"/>
    <mergeCell ref="BA20:BA21"/>
    <mergeCell ref="AM3:BE3"/>
    <mergeCell ref="AN20:AN21"/>
    <mergeCell ref="AO20:AO21"/>
    <mergeCell ref="AP20:AP21"/>
    <mergeCell ref="AQ20:AQ21"/>
    <mergeCell ref="AR20:AR21"/>
    <mergeCell ref="AS20:AS21"/>
    <mergeCell ref="AT20:AT21"/>
    <mergeCell ref="AU20:AU21"/>
    <mergeCell ref="AV20:AV21"/>
    <mergeCell ref="AW20:AW21"/>
    <mergeCell ref="AX20:AX21"/>
    <mergeCell ref="AY20:AY21"/>
    <mergeCell ref="BD20:BD21"/>
    <mergeCell ref="BE20:BE21"/>
    <mergeCell ref="BC20:BC21"/>
  </mergeCells>
  <conditionalFormatting sqref="K4:P21">
    <cfRule type="colorScale" priority="116">
      <colorScale>
        <cfvo type="min"/>
        <cfvo type="max"/>
        <color rgb="FFFCFCFF"/>
        <color rgb="FF63BE7B"/>
      </colorScale>
    </cfRule>
  </conditionalFormatting>
  <conditionalFormatting sqref="S4:AJ21 AL4:AL8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5">
      <colorScale>
        <cfvo type="min"/>
        <cfvo type="max"/>
        <color rgb="FFFCFCFF"/>
        <color rgb="FF63BE7B"/>
      </colorScale>
    </cfRule>
  </conditionalFormatting>
  <conditionalFormatting sqref="S27:AJ40">
    <cfRule type="colorScale" priority="11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4">
      <colorScale>
        <cfvo type="min"/>
        <cfvo type="max"/>
        <color rgb="FFFCFCFF"/>
        <color rgb="FF63BE7B"/>
      </colorScale>
    </cfRule>
  </conditionalFormatting>
  <conditionalFormatting sqref="AM22:AM49">
    <cfRule type="colorScale" priority="113">
      <colorScale>
        <cfvo type="min"/>
        <cfvo type="max"/>
        <color rgb="FFFCFCFF"/>
        <color rgb="FF63BE7B"/>
      </colorScale>
    </cfRule>
  </conditionalFormatting>
  <conditionalFormatting sqref="S44:AJ48 AK48">
    <cfRule type="colorScale" priority="109">
      <colorScale>
        <cfvo type="min"/>
        <cfvo type="max"/>
        <color rgb="FFFCFCFF"/>
        <color rgb="FF63BE7B"/>
      </colorScale>
    </cfRule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H48">
    <cfRule type="cellIs" dxfId="283" priority="20" operator="equal">
      <formula>$N$25</formula>
    </cfRule>
  </conditionalFormatting>
  <conditionalFormatting sqref="C7">
    <cfRule type="cellIs" dxfId="282" priority="108" operator="equal">
      <formula>$C$7</formula>
    </cfRule>
  </conditionalFormatting>
  <conditionalFormatting sqref="H6:H7">
    <cfRule type="duplicateValues" dxfId="281" priority="106"/>
  </conditionalFormatting>
  <conditionalFormatting sqref="G6:G7">
    <cfRule type="duplicateValues" dxfId="280" priority="105"/>
  </conditionalFormatting>
  <conditionalFormatting sqref="F6:F7">
    <cfRule type="duplicateValues" dxfId="279" priority="104"/>
  </conditionalFormatting>
  <conditionalFormatting sqref="E6:E7">
    <cfRule type="duplicateValues" dxfId="278" priority="103"/>
  </conditionalFormatting>
  <conditionalFormatting sqref="D6:D7">
    <cfRule type="duplicateValues" dxfId="277" priority="102"/>
  </conditionalFormatting>
  <conditionalFormatting sqref="C6:C7">
    <cfRule type="duplicateValues" dxfId="276" priority="101"/>
  </conditionalFormatting>
  <conditionalFormatting sqref="C9:C10">
    <cfRule type="duplicateValues" dxfId="275" priority="100"/>
  </conditionalFormatting>
  <conditionalFormatting sqref="D9:D10">
    <cfRule type="duplicateValues" dxfId="274" priority="99"/>
  </conditionalFormatting>
  <conditionalFormatting sqref="E9:E10">
    <cfRule type="duplicateValues" dxfId="273" priority="98"/>
  </conditionalFormatting>
  <conditionalFormatting sqref="F9:F10">
    <cfRule type="duplicateValues" dxfId="272" priority="97"/>
  </conditionalFormatting>
  <conditionalFormatting sqref="G9:G10">
    <cfRule type="duplicateValues" dxfId="271" priority="96"/>
  </conditionalFormatting>
  <conditionalFormatting sqref="H9:H10">
    <cfRule type="duplicateValues" dxfId="270" priority="95"/>
  </conditionalFormatting>
  <conditionalFormatting sqref="H12:H13">
    <cfRule type="duplicateValues" dxfId="269" priority="94"/>
  </conditionalFormatting>
  <conditionalFormatting sqref="G12:G13">
    <cfRule type="duplicateValues" dxfId="268" priority="93"/>
  </conditionalFormatting>
  <conditionalFormatting sqref="F12:F13">
    <cfRule type="duplicateValues" dxfId="267" priority="92"/>
  </conditionalFormatting>
  <conditionalFormatting sqref="E12:E13">
    <cfRule type="duplicateValues" dxfId="266" priority="91"/>
  </conditionalFormatting>
  <conditionalFormatting sqref="D12:D13">
    <cfRule type="duplicateValues" dxfId="265" priority="90"/>
  </conditionalFormatting>
  <conditionalFormatting sqref="C12:C13">
    <cfRule type="duplicateValues" dxfId="264" priority="89"/>
  </conditionalFormatting>
  <conditionalFormatting sqref="C15:C16">
    <cfRule type="duplicateValues" dxfId="263" priority="88"/>
  </conditionalFormatting>
  <conditionalFormatting sqref="D15:D16">
    <cfRule type="duplicateValues" dxfId="262" priority="87"/>
  </conditionalFormatting>
  <conditionalFormatting sqref="E15:E16">
    <cfRule type="duplicateValues" dxfId="261" priority="86"/>
  </conditionalFormatting>
  <conditionalFormatting sqref="F15:F16">
    <cfRule type="duplicateValues" dxfId="260" priority="85"/>
  </conditionalFormatting>
  <conditionalFormatting sqref="G15:G16">
    <cfRule type="duplicateValues" dxfId="259" priority="84"/>
  </conditionalFormatting>
  <conditionalFormatting sqref="H15:H16">
    <cfRule type="duplicateValues" dxfId="258" priority="83"/>
  </conditionalFormatting>
  <conditionalFormatting sqref="C18:C19">
    <cfRule type="duplicateValues" dxfId="257" priority="82"/>
  </conditionalFormatting>
  <conditionalFormatting sqref="D18:D19">
    <cfRule type="duplicateValues" dxfId="256" priority="81"/>
  </conditionalFormatting>
  <conditionalFormatting sqref="E18:E19">
    <cfRule type="duplicateValues" dxfId="255" priority="79"/>
  </conditionalFormatting>
  <conditionalFormatting sqref="F18:F19">
    <cfRule type="duplicateValues" dxfId="254" priority="78"/>
  </conditionalFormatting>
  <conditionalFormatting sqref="G18:G19">
    <cfRule type="duplicateValues" dxfId="253" priority="77"/>
  </conditionalFormatting>
  <conditionalFormatting sqref="H18:H19">
    <cfRule type="duplicateValues" dxfId="252" priority="76"/>
  </conditionalFormatting>
  <conditionalFormatting sqref="H21:H22">
    <cfRule type="duplicateValues" dxfId="251" priority="75"/>
  </conditionalFormatting>
  <conditionalFormatting sqref="G21:G22">
    <cfRule type="duplicateValues" dxfId="250" priority="74"/>
  </conditionalFormatting>
  <conditionalFormatting sqref="F21:F22">
    <cfRule type="duplicateValues" dxfId="249" priority="72"/>
  </conditionalFormatting>
  <conditionalFormatting sqref="E21:E22">
    <cfRule type="duplicateValues" dxfId="248" priority="71"/>
  </conditionalFormatting>
  <conditionalFormatting sqref="D21:D22">
    <cfRule type="duplicateValues" dxfId="247" priority="70"/>
  </conditionalFormatting>
  <conditionalFormatting sqref="C21:C22">
    <cfRule type="duplicateValues" dxfId="246" priority="69"/>
  </conditionalFormatting>
  <conditionalFormatting sqref="C24:C25">
    <cfRule type="duplicateValues" dxfId="245" priority="68"/>
  </conditionalFormatting>
  <conditionalFormatting sqref="D24:D25">
    <cfRule type="duplicateValues" dxfId="244" priority="67"/>
  </conditionalFormatting>
  <conditionalFormatting sqref="E24:E25">
    <cfRule type="duplicateValues" dxfId="243" priority="66"/>
  </conditionalFormatting>
  <conditionalFormatting sqref="F24:F25">
    <cfRule type="duplicateValues" dxfId="242" priority="65"/>
  </conditionalFormatting>
  <conditionalFormatting sqref="G24:G25">
    <cfRule type="duplicateValues" dxfId="241" priority="64"/>
  </conditionalFormatting>
  <conditionalFormatting sqref="H24:H25">
    <cfRule type="duplicateValues" dxfId="240" priority="63"/>
  </conditionalFormatting>
  <conditionalFormatting sqref="C27:C28">
    <cfRule type="duplicateValues" dxfId="239" priority="62"/>
  </conditionalFormatting>
  <conditionalFormatting sqref="D27:D28">
    <cfRule type="duplicateValues" dxfId="238" priority="61"/>
  </conditionalFormatting>
  <conditionalFormatting sqref="E27:E28">
    <cfRule type="duplicateValues" dxfId="237" priority="60"/>
  </conditionalFormatting>
  <conditionalFormatting sqref="F27:F28">
    <cfRule type="duplicateValues" dxfId="236" priority="59"/>
  </conditionalFormatting>
  <conditionalFormatting sqref="G27:G28">
    <cfRule type="duplicateValues" dxfId="235" priority="58"/>
  </conditionalFormatting>
  <conditionalFormatting sqref="H27:H28">
    <cfRule type="duplicateValues" dxfId="234" priority="57"/>
  </conditionalFormatting>
  <conditionalFormatting sqref="H30:H31">
    <cfRule type="duplicateValues" dxfId="233" priority="56"/>
  </conditionalFormatting>
  <conditionalFormatting sqref="G30:G31">
    <cfRule type="duplicateValues" dxfId="232" priority="55"/>
  </conditionalFormatting>
  <conditionalFormatting sqref="F30:F31">
    <cfRule type="duplicateValues" dxfId="231" priority="54"/>
  </conditionalFormatting>
  <conditionalFormatting sqref="E30:E31">
    <cfRule type="duplicateValues" dxfId="230" priority="53"/>
  </conditionalFormatting>
  <conditionalFormatting sqref="D30:D31">
    <cfRule type="duplicateValues" dxfId="229" priority="52"/>
  </conditionalFormatting>
  <conditionalFormatting sqref="C30:C31">
    <cfRule type="duplicateValues" dxfId="228" priority="51"/>
  </conditionalFormatting>
  <conditionalFormatting sqref="C33:C34">
    <cfRule type="duplicateValues" dxfId="227" priority="50"/>
  </conditionalFormatting>
  <conditionalFormatting sqref="D33:D34">
    <cfRule type="duplicateValues" dxfId="226" priority="49"/>
  </conditionalFormatting>
  <conditionalFormatting sqref="E33:E34">
    <cfRule type="duplicateValues" dxfId="225" priority="48"/>
  </conditionalFormatting>
  <conditionalFormatting sqref="F33:F34">
    <cfRule type="duplicateValues" dxfId="224" priority="47"/>
  </conditionalFormatting>
  <conditionalFormatting sqref="G33:G34">
    <cfRule type="duplicateValues" dxfId="223" priority="46"/>
  </conditionalFormatting>
  <conditionalFormatting sqref="H33:H34">
    <cfRule type="duplicateValues" dxfId="222" priority="45"/>
  </conditionalFormatting>
  <conditionalFormatting sqref="C36:C37">
    <cfRule type="duplicateValues" dxfId="221" priority="44"/>
  </conditionalFormatting>
  <conditionalFormatting sqref="D36:D37">
    <cfRule type="duplicateValues" dxfId="220" priority="43"/>
  </conditionalFormatting>
  <conditionalFormatting sqref="E36:E37">
    <cfRule type="duplicateValues" dxfId="219" priority="42"/>
  </conditionalFormatting>
  <conditionalFormatting sqref="F36:F37">
    <cfRule type="duplicateValues" dxfId="218" priority="41"/>
  </conditionalFormatting>
  <conditionalFormatting sqref="G36:G37">
    <cfRule type="duplicateValues" dxfId="217" priority="40"/>
  </conditionalFormatting>
  <conditionalFormatting sqref="H36:H37">
    <cfRule type="duplicateValues" dxfId="216" priority="39"/>
  </conditionalFormatting>
  <conditionalFormatting sqref="C39:C40">
    <cfRule type="duplicateValues" dxfId="215" priority="38"/>
  </conditionalFormatting>
  <conditionalFormatting sqref="D39:D40">
    <cfRule type="duplicateValues" dxfId="214" priority="37"/>
  </conditionalFormatting>
  <conditionalFormatting sqref="E39:E40">
    <cfRule type="duplicateValues" dxfId="213" priority="36"/>
  </conditionalFormatting>
  <conditionalFormatting sqref="F39:F40">
    <cfRule type="duplicateValues" dxfId="212" priority="35"/>
  </conditionalFormatting>
  <conditionalFormatting sqref="G39:G40">
    <cfRule type="duplicateValues" dxfId="211" priority="34"/>
  </conditionalFormatting>
  <conditionalFormatting sqref="H39:H40">
    <cfRule type="duplicateValues" dxfId="210" priority="33"/>
  </conditionalFormatting>
  <conditionalFormatting sqref="C42:C43">
    <cfRule type="duplicateValues" dxfId="209" priority="32"/>
  </conditionalFormatting>
  <conditionalFormatting sqref="D42:D43">
    <cfRule type="duplicateValues" dxfId="208" priority="31"/>
  </conditionalFormatting>
  <conditionalFormatting sqref="E42:E43">
    <cfRule type="duplicateValues" dxfId="207" priority="30"/>
  </conditionalFormatting>
  <conditionalFormatting sqref="F42:F43">
    <cfRule type="duplicateValues" dxfId="206" priority="29"/>
  </conditionalFormatting>
  <conditionalFormatting sqref="G42:G43">
    <cfRule type="duplicateValues" dxfId="205" priority="28"/>
  </conditionalFormatting>
  <conditionalFormatting sqref="H42:H43">
    <cfRule type="duplicateValues" dxfId="204" priority="27"/>
  </conditionalFormatting>
  <conditionalFormatting sqref="C45:C46">
    <cfRule type="duplicateValues" dxfId="203" priority="26"/>
  </conditionalFormatting>
  <conditionalFormatting sqref="D45:D46">
    <cfRule type="duplicateValues" dxfId="202" priority="25"/>
  </conditionalFormatting>
  <conditionalFormatting sqref="E45:E46">
    <cfRule type="duplicateValues" dxfId="201" priority="24"/>
  </conditionalFormatting>
  <conditionalFormatting sqref="F45:F46">
    <cfRule type="duplicateValues" dxfId="200" priority="23"/>
  </conditionalFormatting>
  <conditionalFormatting sqref="G45:G46">
    <cfRule type="duplicateValues" dxfId="199" priority="22"/>
  </conditionalFormatting>
  <conditionalFormatting sqref="H45:H46">
    <cfRule type="duplicateValues" dxfId="198" priority="21"/>
  </conditionalFormatting>
  <conditionalFormatting sqref="AM20:AM21">
    <cfRule type="colorScale" priority="17">
      <colorScale>
        <cfvo type="min"/>
        <cfvo type="max"/>
        <color rgb="FFFCFCFF"/>
        <color rgb="FF63BE7B"/>
      </colorScale>
    </cfRule>
  </conditionalFormatting>
  <conditionalFormatting sqref="AN20:AY20 BD20:BE20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">
      <colorScale>
        <cfvo type="min"/>
        <cfvo type="max"/>
        <color rgb="FFFCFCFF"/>
        <color rgb="FF63BE7B"/>
      </colorScale>
    </cfRule>
  </conditionalFormatting>
  <conditionalFormatting sqref="AN5:AY19 BD5:BF19">
    <cfRule type="colorScale" priority="99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91">
      <colorScale>
        <cfvo type="min"/>
        <cfvo type="max"/>
        <color rgb="FFFCFCFF"/>
        <color rgb="FF63BE7B"/>
      </colorScale>
    </cfRule>
  </conditionalFormatting>
  <conditionalFormatting sqref="BC2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">
      <colorScale>
        <cfvo type="min"/>
        <cfvo type="max"/>
        <color rgb="FFFCFCFF"/>
        <color rgb="FF63BE7B"/>
      </colorScale>
    </cfRule>
  </conditionalFormatting>
  <conditionalFormatting sqref="BC5:BC19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max"/>
        <color rgb="FFFCFCFF"/>
        <color rgb="FF63BE7B"/>
      </colorScale>
    </cfRule>
  </conditionalFormatting>
  <conditionalFormatting sqref="BA20:BB2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">
      <colorScale>
        <cfvo type="min"/>
        <cfvo type="max"/>
        <color rgb="FFFCFCFF"/>
        <color rgb="FF63BE7B"/>
      </colorScale>
    </cfRule>
  </conditionalFormatting>
  <conditionalFormatting sqref="BA5:BB1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">
      <colorScale>
        <cfvo type="min"/>
        <cfvo type="max"/>
        <color rgb="FFFCFCFF"/>
        <color rgb="FF63BE7B"/>
      </colorScale>
    </cfRule>
  </conditionalFormatting>
  <conditionalFormatting sqref="AZ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max"/>
        <color rgb="FFFCFCFF"/>
        <color rgb="FF63BE7B"/>
      </colorScale>
    </cfRule>
  </conditionalFormatting>
  <conditionalFormatting sqref="AZ5:AZ1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46"/>
  <sheetViews>
    <sheetView workbookViewId="0">
      <pane ySplit="1" topLeftCell="A3" activePane="bottomLeft" state="frozen"/>
      <selection pane="bottomLeft" activeCell="I46" sqref="D5:I46"/>
    </sheetView>
  </sheetViews>
  <sheetFormatPr baseColWidth="10" defaultColWidth="5.83203125" defaultRowHeight="15" x14ac:dyDescent="0.2"/>
  <cols>
    <col min="1" max="1" width="6" style="132" bestFit="1" customWidth="1"/>
    <col min="2" max="2" width="6.6640625" style="132" bestFit="1" customWidth="1"/>
    <col min="3" max="3" width="5.6640625" style="132" bestFit="1" customWidth="1"/>
    <col min="4" max="9" width="9.83203125" style="88" customWidth="1"/>
    <col min="10" max="16384" width="5.83203125" style="43"/>
  </cols>
  <sheetData>
    <row r="1" spans="1:9" x14ac:dyDescent="0.2">
      <c r="A1" s="133" t="s">
        <v>125</v>
      </c>
      <c r="B1" s="103" t="s">
        <v>126</v>
      </c>
      <c r="C1" s="104" t="s">
        <v>39</v>
      </c>
      <c r="D1" s="175" t="s">
        <v>117</v>
      </c>
      <c r="E1" s="175" t="s">
        <v>118</v>
      </c>
      <c r="F1" s="175" t="s">
        <v>119</v>
      </c>
      <c r="G1" s="175" t="s">
        <v>120</v>
      </c>
      <c r="H1" s="175" t="s">
        <v>121</v>
      </c>
      <c r="I1" s="176" t="s">
        <v>122</v>
      </c>
    </row>
    <row r="2" spans="1:9" x14ac:dyDescent="0.2">
      <c r="A2" s="134">
        <v>1</v>
      </c>
      <c r="B2" s="135">
        <v>1</v>
      </c>
      <c r="C2" s="136">
        <v>1</v>
      </c>
      <c r="D2" s="126" t="str">
        <f>VLOOKUP('Flight and boat assignment'!C4,Teams!$B$1:$D$19,3,0)</f>
        <v>LdSS</v>
      </c>
      <c r="E2" s="126" t="str">
        <f>VLOOKUP('Flight and boat assignment'!D4,Teams!$B$1:$D$19,3,0)</f>
        <v>VJS</v>
      </c>
      <c r="F2" s="126" t="str">
        <f>VLOOKUP('Flight and boat assignment'!E4,Teams!$B$1:$D$19,3,0)</f>
        <v>MSS</v>
      </c>
      <c r="G2" s="126" t="str">
        <f>VLOOKUP('Flight and boat assignment'!F4,Teams!$B$1:$D$19,3,0)</f>
        <v>KSSS</v>
      </c>
      <c r="H2" s="126" t="str">
        <f>VLOOKUP('Flight and boat assignment'!G4,Teams!$B$1:$D$19,3,0)</f>
        <v>HaSS</v>
      </c>
      <c r="I2" s="127" t="str">
        <f>VLOOKUP('Flight and boat assignment'!H4,Teams!$B$1:$D$19,3,0)</f>
        <v>WBS</v>
      </c>
    </row>
    <row r="3" spans="1:9" x14ac:dyDescent="0.2">
      <c r="A3" s="137">
        <v>1</v>
      </c>
      <c r="B3" s="132">
        <v>2</v>
      </c>
      <c r="C3" s="138">
        <v>2</v>
      </c>
      <c r="D3" s="128" t="str">
        <f>VLOOKUP('Flight and boat assignment'!C5,Teams!$B$1:$D$19,3,0)</f>
        <v>SäSS</v>
      </c>
      <c r="E3" s="128" t="str">
        <f>VLOOKUP('Flight and boat assignment'!D5,Teams!$B$1:$D$19,3,0)</f>
        <v>SFS</v>
      </c>
      <c r="F3" s="128" t="str">
        <f>VLOOKUP('Flight and boat assignment'!E5,Teams!$B$1:$D$19,3,0)</f>
        <v>ESK</v>
      </c>
      <c r="G3" s="128" t="str">
        <f>VLOOKUP('Flight and boat assignment'!F5,Teams!$B$1:$D$19,3,0)</f>
        <v>SSKa</v>
      </c>
      <c r="H3" s="128" t="str">
        <f>VLOOKUP('Flight and boat assignment'!G5,Teams!$B$1:$D$19,3,0)</f>
        <v>OXSS</v>
      </c>
      <c r="I3" s="129" t="str">
        <f>VLOOKUP('Flight and boat assignment'!H5,Teams!$B$1:$D$19,3,0)</f>
        <v>S606K</v>
      </c>
    </row>
    <row r="4" spans="1:9" x14ac:dyDescent="0.2">
      <c r="A4" s="137">
        <v>1</v>
      </c>
      <c r="B4" s="132">
        <v>3</v>
      </c>
      <c r="C4" s="138">
        <v>3</v>
      </c>
      <c r="D4" s="130" t="str">
        <f>VLOOKUP('Flight and boat assignment'!C6,Teams!$B$1:$D$19,3,0)</f>
        <v>CCYC</v>
      </c>
      <c r="E4" s="130" t="str">
        <f>VLOOKUP('Flight and boat assignment'!D6,Teams!$B$1:$D$19,3,0)</f>
        <v>ÖSS</v>
      </c>
      <c r="F4" s="130" t="str">
        <f>VLOOKUP('Flight and boat assignment'!E6,Teams!$B$1:$D$19,3,0)</f>
        <v>KKKK</v>
      </c>
      <c r="G4" s="130" t="str">
        <f>VLOOKUP('Flight and boat assignment'!F6,Teams!$B$1:$D$19,3,0)</f>
        <v>JKV</v>
      </c>
      <c r="H4" s="130" t="str">
        <f>VLOOKUP('Flight and boat assignment'!G6,Teams!$B$1:$D$19,3,0)</f>
        <v>HjBK</v>
      </c>
      <c r="I4" s="131" t="str">
        <f>VLOOKUP('Flight and boat assignment'!H6,Teams!$B$1:$D$19,3,0)</f>
        <v>GKSS</v>
      </c>
    </row>
    <row r="5" spans="1:9" x14ac:dyDescent="0.2">
      <c r="A5" s="134">
        <v>2</v>
      </c>
      <c r="B5" s="135">
        <v>1</v>
      </c>
      <c r="C5" s="136">
        <v>4</v>
      </c>
      <c r="D5" s="147" t="str">
        <f>VLOOKUP('Flight and boat assignment'!C7,Teams!$B$1:$D$19,3,0)</f>
        <v>CCYC</v>
      </c>
      <c r="E5" s="126" t="str">
        <f>VLOOKUP('Flight and boat assignment'!D7,Teams!$B$1:$D$19,3,0)</f>
        <v>ESK</v>
      </c>
      <c r="F5" s="126" t="str">
        <f>VLOOKUP('Flight and boat assignment'!E7,Teams!$B$1:$D$19,3,0)</f>
        <v>LdSS</v>
      </c>
      <c r="G5" s="126" t="str">
        <f>VLOOKUP('Flight and boat assignment'!F7,Teams!$B$1:$D$19,3,0)</f>
        <v>JKV</v>
      </c>
      <c r="H5" s="126" t="str">
        <f>VLOOKUP('Flight and boat assignment'!G7,Teams!$B$1:$D$19,3,0)</f>
        <v>SFS</v>
      </c>
      <c r="I5" s="127" t="str">
        <f>VLOOKUP('Flight and boat assignment'!H7,Teams!$B$1:$D$19,3,0)</f>
        <v>KSSS</v>
      </c>
    </row>
    <row r="6" spans="1:9" x14ac:dyDescent="0.2">
      <c r="A6" s="137">
        <v>2</v>
      </c>
      <c r="B6" s="132">
        <v>2</v>
      </c>
      <c r="C6" s="138">
        <v>5</v>
      </c>
      <c r="D6" s="148" t="str">
        <f>VLOOKUP('Flight and boat assignment'!C8,Teams!$B$1:$D$19,3,0)</f>
        <v>S606K</v>
      </c>
      <c r="E6" s="128" t="str">
        <f>VLOOKUP('Flight and boat assignment'!D8,Teams!$B$1:$D$19,3,0)</f>
        <v>SäSS</v>
      </c>
      <c r="F6" s="128" t="str">
        <f>VLOOKUP('Flight and boat assignment'!E8,Teams!$B$1:$D$19,3,0)</f>
        <v>HaSS</v>
      </c>
      <c r="G6" s="128" t="str">
        <f>VLOOKUP('Flight and boat assignment'!F8,Teams!$B$1:$D$19,3,0)</f>
        <v>MSS</v>
      </c>
      <c r="H6" s="128" t="str">
        <f>VLOOKUP('Flight and boat assignment'!G8,Teams!$B$1:$D$19,3,0)</f>
        <v>GKSS</v>
      </c>
      <c r="I6" s="129" t="str">
        <f>VLOOKUP('Flight and boat assignment'!H8,Teams!$B$1:$D$19,3,0)</f>
        <v>KKKK</v>
      </c>
    </row>
    <row r="7" spans="1:9" x14ac:dyDescent="0.2">
      <c r="A7" s="137">
        <v>2</v>
      </c>
      <c r="B7" s="132">
        <v>3</v>
      </c>
      <c r="C7" s="138">
        <v>6</v>
      </c>
      <c r="D7" s="149" t="str">
        <f>VLOOKUP('Flight and boat assignment'!C9,Teams!$B$1:$D$19,3,0)</f>
        <v>WBS</v>
      </c>
      <c r="E7" s="130" t="str">
        <f>VLOOKUP('Flight and boat assignment'!D9,Teams!$B$1:$D$19,3,0)</f>
        <v>OXSS</v>
      </c>
      <c r="F7" s="130" t="str">
        <f>VLOOKUP('Flight and boat assignment'!E9,Teams!$B$1:$D$19,3,0)</f>
        <v>SSKa</v>
      </c>
      <c r="G7" s="130" t="str">
        <f>VLOOKUP('Flight and boat assignment'!F9,Teams!$B$1:$D$19,3,0)</f>
        <v>HjBK</v>
      </c>
      <c r="H7" s="130" t="str">
        <f>VLOOKUP('Flight and boat assignment'!G9,Teams!$B$1:$D$19,3,0)</f>
        <v>VJS</v>
      </c>
      <c r="I7" s="131" t="str">
        <f>VLOOKUP('Flight and boat assignment'!H9,Teams!$B$1:$D$19,3,0)</f>
        <v>ÖSS</v>
      </c>
    </row>
    <row r="8" spans="1:9" x14ac:dyDescent="0.2">
      <c r="A8" s="134">
        <v>3</v>
      </c>
      <c r="B8" s="135">
        <v>1</v>
      </c>
      <c r="C8" s="136">
        <v>7</v>
      </c>
      <c r="D8" s="147" t="str">
        <f>VLOOKUP('Flight and boat assignment'!C10,Teams!$B$1:$D$19,3,0)</f>
        <v>CCYC</v>
      </c>
      <c r="E8" s="126" t="str">
        <f>VLOOKUP('Flight and boat assignment'!D10,Teams!$B$1:$D$19,3,0)</f>
        <v>OXSS</v>
      </c>
      <c r="F8" s="126" t="str">
        <f>VLOOKUP('Flight and boat assignment'!E10,Teams!$B$1:$D$19,3,0)</f>
        <v>SFS</v>
      </c>
      <c r="G8" s="126" t="str">
        <f>VLOOKUP('Flight and boat assignment'!F10,Teams!$B$1:$D$19,3,0)</f>
        <v>GKSS</v>
      </c>
      <c r="H8" s="126" t="str">
        <f>VLOOKUP('Flight and boat assignment'!G10,Teams!$B$1:$D$19,3,0)</f>
        <v>VJS</v>
      </c>
      <c r="I8" s="127" t="str">
        <f>VLOOKUP('Flight and boat assignment'!H10,Teams!$B$1:$D$19,3,0)</f>
        <v>MSS</v>
      </c>
    </row>
    <row r="9" spans="1:9" x14ac:dyDescent="0.2">
      <c r="A9" s="137">
        <v>3</v>
      </c>
      <c r="B9" s="132">
        <v>2</v>
      </c>
      <c r="C9" s="138">
        <v>8</v>
      </c>
      <c r="D9" s="148" t="str">
        <f>VLOOKUP('Flight and boat assignment'!C11,Teams!$B$1:$D$19,3,0)</f>
        <v>ESK</v>
      </c>
      <c r="E9" s="128" t="str">
        <f>VLOOKUP('Flight and boat assignment'!D11,Teams!$B$1:$D$19,3,0)</f>
        <v>S606K</v>
      </c>
      <c r="F9" s="128" t="str">
        <f>VLOOKUP('Flight and boat assignment'!E11,Teams!$B$1:$D$19,3,0)</f>
        <v>HjBK</v>
      </c>
      <c r="G9" s="128" t="str">
        <f>VLOOKUP('Flight and boat assignment'!F11,Teams!$B$1:$D$19,3,0)</f>
        <v>LdSS</v>
      </c>
      <c r="H9" s="128" t="str">
        <f>VLOOKUP('Flight and boat assignment'!G11,Teams!$B$1:$D$19,3,0)</f>
        <v>ÖSS</v>
      </c>
      <c r="I9" s="129" t="str">
        <f>VLOOKUP('Flight and boat assignment'!H11,Teams!$B$1:$D$19,3,0)</f>
        <v>HaSS</v>
      </c>
    </row>
    <row r="10" spans="1:9" x14ac:dyDescent="0.2">
      <c r="A10" s="137">
        <v>3</v>
      </c>
      <c r="B10" s="132">
        <v>3</v>
      </c>
      <c r="C10" s="138">
        <v>9</v>
      </c>
      <c r="D10" s="149" t="str">
        <f>VLOOKUP('Flight and boat assignment'!C12,Teams!$B$1:$D$19,3,0)</f>
        <v>SSKa</v>
      </c>
      <c r="E10" s="130" t="str">
        <f>VLOOKUP('Flight and boat assignment'!D12,Teams!$B$1:$D$19,3,0)</f>
        <v>SäSS</v>
      </c>
      <c r="F10" s="130" t="str">
        <f>VLOOKUP('Flight and boat assignment'!E12,Teams!$B$1:$D$19,3,0)</f>
        <v>JKV</v>
      </c>
      <c r="G10" s="130" t="str">
        <f>VLOOKUP('Flight and boat assignment'!F12,Teams!$B$1:$D$19,3,0)</f>
        <v>KSSS</v>
      </c>
      <c r="H10" s="130" t="str">
        <f>VLOOKUP('Flight and boat assignment'!G12,Teams!$B$1:$D$19,3,0)</f>
        <v>WBS</v>
      </c>
      <c r="I10" s="131" t="str">
        <f>VLOOKUP('Flight and boat assignment'!H12,Teams!$B$1:$D$19,3,0)</f>
        <v>KKKK</v>
      </c>
    </row>
    <row r="11" spans="1:9" x14ac:dyDescent="0.2">
      <c r="A11" s="134">
        <v>4</v>
      </c>
      <c r="B11" s="135">
        <v>1</v>
      </c>
      <c r="C11" s="136">
        <v>10</v>
      </c>
      <c r="D11" s="147" t="str">
        <f>VLOOKUP('Flight and boat assignment'!C13,Teams!$B$1:$D$19,3,0)</f>
        <v>SSKa</v>
      </c>
      <c r="E11" s="126" t="str">
        <f>VLOOKUP('Flight and boat assignment'!D13,Teams!$B$1:$D$19,3,0)</f>
        <v>CCYC</v>
      </c>
      <c r="F11" s="126" t="str">
        <f>VLOOKUP('Flight and boat assignment'!E13,Teams!$B$1:$D$19,3,0)</f>
        <v>VJS</v>
      </c>
      <c r="G11" s="126" t="str">
        <f>VLOOKUP('Flight and boat assignment'!F13,Teams!$B$1:$D$19,3,0)</f>
        <v>ESK</v>
      </c>
      <c r="H11" s="126" t="str">
        <f>VLOOKUP('Flight and boat assignment'!G13,Teams!$B$1:$D$19,3,0)</f>
        <v>HaSS</v>
      </c>
      <c r="I11" s="127" t="str">
        <f>VLOOKUP('Flight and boat assignment'!H13,Teams!$B$1:$D$19,3,0)</f>
        <v>KKKK</v>
      </c>
    </row>
    <row r="12" spans="1:9" x14ac:dyDescent="0.2">
      <c r="A12" s="137">
        <v>4</v>
      </c>
      <c r="B12" s="132">
        <v>2</v>
      </c>
      <c r="C12" s="138">
        <v>11</v>
      </c>
      <c r="D12" s="148" t="str">
        <f>VLOOKUP('Flight and boat assignment'!C14,Teams!$B$1:$D$19,3,0)</f>
        <v>JKV</v>
      </c>
      <c r="E12" s="128" t="str">
        <f>VLOOKUP('Flight and boat assignment'!D14,Teams!$B$1:$D$19,3,0)</f>
        <v>LdSS</v>
      </c>
      <c r="F12" s="128" t="str">
        <f>VLOOKUP('Flight and boat assignment'!E14,Teams!$B$1:$D$19,3,0)</f>
        <v>MSS</v>
      </c>
      <c r="G12" s="128" t="str">
        <f>VLOOKUP('Flight and boat assignment'!F14,Teams!$B$1:$D$19,3,0)</f>
        <v>OXSS</v>
      </c>
      <c r="H12" s="128" t="str">
        <f>VLOOKUP('Flight and boat assignment'!G14,Teams!$B$1:$D$19,3,0)</f>
        <v>S606K</v>
      </c>
      <c r="I12" s="129" t="str">
        <f>VLOOKUP('Flight and boat assignment'!H14,Teams!$B$1:$D$19,3,0)</f>
        <v>WBS</v>
      </c>
    </row>
    <row r="13" spans="1:9" x14ac:dyDescent="0.2">
      <c r="A13" s="137">
        <v>4</v>
      </c>
      <c r="B13" s="132">
        <v>3</v>
      </c>
      <c r="C13" s="138">
        <v>12</v>
      </c>
      <c r="D13" s="149" t="str">
        <f>VLOOKUP('Flight and boat assignment'!C15,Teams!$B$1:$D$19,3,0)</f>
        <v>HjBK</v>
      </c>
      <c r="E13" s="130" t="str">
        <f>VLOOKUP('Flight and boat assignment'!D15,Teams!$B$1:$D$19,3,0)</f>
        <v>KSSS</v>
      </c>
      <c r="F13" s="130" t="str">
        <f>VLOOKUP('Flight and boat assignment'!E15,Teams!$B$1:$D$19,3,0)</f>
        <v>GKSS</v>
      </c>
      <c r="G13" s="130" t="str">
        <f>VLOOKUP('Flight and boat assignment'!F15,Teams!$B$1:$D$19,3,0)</f>
        <v>ÖSS</v>
      </c>
      <c r="H13" s="130" t="str">
        <f>VLOOKUP('Flight and boat assignment'!G15,Teams!$B$1:$D$19,3,0)</f>
        <v>SäSS</v>
      </c>
      <c r="I13" s="131" t="str">
        <f>VLOOKUP('Flight and boat assignment'!H15,Teams!$B$1:$D$19,3,0)</f>
        <v>SFS</v>
      </c>
    </row>
    <row r="14" spans="1:9" x14ac:dyDescent="0.2">
      <c r="A14" s="134">
        <v>5</v>
      </c>
      <c r="B14" s="135">
        <v>1</v>
      </c>
      <c r="C14" s="136">
        <v>13</v>
      </c>
      <c r="D14" s="147" t="str">
        <f>VLOOKUP('Flight and boat assignment'!C16,Teams!$B$1:$D$19,3,0)</f>
        <v>ESK</v>
      </c>
      <c r="E14" s="126" t="str">
        <f>VLOOKUP('Flight and boat assignment'!D16,Teams!$B$1:$D$19,3,0)</f>
        <v>WBS</v>
      </c>
      <c r="F14" s="126" t="str">
        <f>VLOOKUP('Flight and boat assignment'!E16,Teams!$B$1:$D$19,3,0)</f>
        <v>GKSS</v>
      </c>
      <c r="G14" s="126" t="str">
        <f>VLOOKUP('Flight and boat assignment'!F16,Teams!$B$1:$D$19,3,0)</f>
        <v>HaSS</v>
      </c>
      <c r="H14" s="126" t="str">
        <f>VLOOKUP('Flight and boat assignment'!G16,Teams!$B$1:$D$19,3,0)</f>
        <v>JKV</v>
      </c>
      <c r="I14" s="127" t="str">
        <f>VLOOKUP('Flight and boat assignment'!H16,Teams!$B$1:$D$19,3,0)</f>
        <v>SFS</v>
      </c>
    </row>
    <row r="15" spans="1:9" x14ac:dyDescent="0.2">
      <c r="A15" s="137">
        <v>5</v>
      </c>
      <c r="B15" s="132">
        <v>2</v>
      </c>
      <c r="C15" s="138">
        <v>14</v>
      </c>
      <c r="D15" s="148" t="str">
        <f>VLOOKUP('Flight and boat assignment'!C17,Teams!$B$1:$D$19,3,0)</f>
        <v>MSS</v>
      </c>
      <c r="E15" s="128" t="str">
        <f>VLOOKUP('Flight and boat assignment'!D17,Teams!$B$1:$D$19,3,0)</f>
        <v>HjBK</v>
      </c>
      <c r="F15" s="128" t="str">
        <f>VLOOKUP('Flight and boat assignment'!E17,Teams!$B$1:$D$19,3,0)</f>
        <v>S606K</v>
      </c>
      <c r="G15" s="128" t="str">
        <f>VLOOKUP('Flight and boat assignment'!F17,Teams!$B$1:$D$19,3,0)</f>
        <v>CCYC</v>
      </c>
      <c r="H15" s="128" t="str">
        <f>VLOOKUP('Flight and boat assignment'!G17,Teams!$B$1:$D$19,3,0)</f>
        <v>SSKa</v>
      </c>
      <c r="I15" s="129" t="str">
        <f>VLOOKUP('Flight and boat assignment'!H17,Teams!$B$1:$D$19,3,0)</f>
        <v>KSSS</v>
      </c>
    </row>
    <row r="16" spans="1:9" x14ac:dyDescent="0.2">
      <c r="A16" s="137">
        <v>5</v>
      </c>
      <c r="B16" s="132">
        <v>3</v>
      </c>
      <c r="C16" s="138">
        <v>15</v>
      </c>
      <c r="D16" s="149" t="str">
        <f>VLOOKUP('Flight and boat assignment'!C18,Teams!$B$1:$D$19,3,0)</f>
        <v>KKKK</v>
      </c>
      <c r="E16" s="130" t="str">
        <f>VLOOKUP('Flight and boat assignment'!D18,Teams!$B$1:$D$19,3,0)</f>
        <v>ÖSS</v>
      </c>
      <c r="F16" s="130" t="str">
        <f>VLOOKUP('Flight and boat assignment'!E18,Teams!$B$1:$D$19,3,0)</f>
        <v>OXSS</v>
      </c>
      <c r="G16" s="130" t="str">
        <f>VLOOKUP('Flight and boat assignment'!F18,Teams!$B$1:$D$19,3,0)</f>
        <v>SäSS</v>
      </c>
      <c r="H16" s="130" t="str">
        <f>VLOOKUP('Flight and boat assignment'!G18,Teams!$B$1:$D$19,3,0)</f>
        <v>LdSS</v>
      </c>
      <c r="I16" s="131" t="str">
        <f>VLOOKUP('Flight and boat assignment'!H18,Teams!$B$1:$D$19,3,0)</f>
        <v>VJS</v>
      </c>
    </row>
    <row r="17" spans="1:9" x14ac:dyDescent="0.2">
      <c r="A17" s="134">
        <v>6</v>
      </c>
      <c r="B17" s="135">
        <v>1</v>
      </c>
      <c r="C17" s="136">
        <v>16</v>
      </c>
      <c r="D17" s="147" t="str">
        <f>VLOOKUP('Flight and boat assignment'!C19,Teams!$B$1:$D$19,3,0)</f>
        <v>MSS</v>
      </c>
      <c r="E17" s="126" t="str">
        <f>VLOOKUP('Flight and boat assignment'!D19,Teams!$B$1:$D$19,3,0)</f>
        <v>ÖSS</v>
      </c>
      <c r="F17" s="126" t="str">
        <f>VLOOKUP('Flight and boat assignment'!E19,Teams!$B$1:$D$19,3,0)</f>
        <v>CCYC</v>
      </c>
      <c r="G17" s="126" t="str">
        <f>VLOOKUP('Flight and boat assignment'!F19,Teams!$B$1:$D$19,3,0)</f>
        <v>SäSS</v>
      </c>
      <c r="H17" s="126" t="str">
        <f>VLOOKUP('Flight and boat assignment'!G19,Teams!$B$1:$D$19,3,0)</f>
        <v>WBS</v>
      </c>
      <c r="I17" s="127" t="str">
        <f>VLOOKUP('Flight and boat assignment'!H19,Teams!$B$1:$D$19,3,0)</f>
        <v>ESK</v>
      </c>
    </row>
    <row r="18" spans="1:9" x14ac:dyDescent="0.2">
      <c r="A18" s="137">
        <v>6</v>
      </c>
      <c r="B18" s="132">
        <v>2</v>
      </c>
      <c r="C18" s="138">
        <v>17</v>
      </c>
      <c r="D18" s="148" t="str">
        <f>VLOOKUP('Flight and boat assignment'!C20,Teams!$B$1:$D$19,3,0)</f>
        <v>HjBK</v>
      </c>
      <c r="E18" s="128" t="str">
        <f>VLOOKUP('Flight and boat assignment'!D20,Teams!$B$1:$D$19,3,0)</f>
        <v>SFS</v>
      </c>
      <c r="F18" s="128" t="str">
        <f>VLOOKUP('Flight and boat assignment'!E20,Teams!$B$1:$D$19,3,0)</f>
        <v>SSKa</v>
      </c>
      <c r="G18" s="128" t="str">
        <f>VLOOKUP('Flight and boat assignment'!F20,Teams!$B$1:$D$19,3,0)</f>
        <v>LdSS</v>
      </c>
      <c r="H18" s="128" t="str">
        <f>VLOOKUP('Flight and boat assignment'!G20,Teams!$B$1:$D$19,3,0)</f>
        <v>KKKK</v>
      </c>
      <c r="I18" s="129" t="str">
        <f>VLOOKUP('Flight and boat assignment'!H20,Teams!$B$1:$D$19,3,0)</f>
        <v>HaSS</v>
      </c>
    </row>
    <row r="19" spans="1:9" x14ac:dyDescent="0.2">
      <c r="A19" s="137">
        <v>6</v>
      </c>
      <c r="B19" s="132">
        <v>3</v>
      </c>
      <c r="C19" s="138">
        <v>18</v>
      </c>
      <c r="D19" s="149" t="str">
        <f>VLOOKUP('Flight and boat assignment'!C21,Teams!$B$1:$D$19,3,0)</f>
        <v>KSSS</v>
      </c>
      <c r="E19" s="130" t="str">
        <f>VLOOKUP('Flight and boat assignment'!D21,Teams!$B$1:$D$19,3,0)</f>
        <v>JKV</v>
      </c>
      <c r="F19" s="130" t="str">
        <f>VLOOKUP('Flight and boat assignment'!E21,Teams!$B$1:$D$19,3,0)</f>
        <v>VJS</v>
      </c>
      <c r="G19" s="130" t="str">
        <f>VLOOKUP('Flight and boat assignment'!F21,Teams!$B$1:$D$19,3,0)</f>
        <v>OXSS</v>
      </c>
      <c r="H19" s="130" t="str">
        <f>VLOOKUP('Flight and boat assignment'!G21,Teams!$B$1:$D$19,3,0)</f>
        <v>GKSS</v>
      </c>
      <c r="I19" s="131" t="str">
        <f>VLOOKUP('Flight and boat assignment'!H21,Teams!$B$1:$D$19,3,0)</f>
        <v>S606K</v>
      </c>
    </row>
    <row r="20" spans="1:9" x14ac:dyDescent="0.2">
      <c r="A20" s="134">
        <v>7</v>
      </c>
      <c r="B20" s="135">
        <v>1</v>
      </c>
      <c r="C20" s="136">
        <v>19</v>
      </c>
      <c r="D20" s="147" t="str">
        <f>VLOOKUP('Flight and boat assignment'!C22,Teams!$B$1:$D$19,3,0)</f>
        <v>HaSS</v>
      </c>
      <c r="E20" s="126" t="str">
        <f>VLOOKUP('Flight and boat assignment'!D22,Teams!$B$1:$D$19,3,0)</f>
        <v>JKV</v>
      </c>
      <c r="F20" s="126" t="str">
        <f>VLOOKUP('Flight and boat assignment'!E22,Teams!$B$1:$D$19,3,0)</f>
        <v>SäSS</v>
      </c>
      <c r="G20" s="126" t="str">
        <f>VLOOKUP('Flight and boat assignment'!F22,Teams!$B$1:$D$19,3,0)</f>
        <v>SSKa</v>
      </c>
      <c r="H20" s="126" t="str">
        <f>VLOOKUP('Flight and boat assignment'!G22,Teams!$B$1:$D$19,3,0)</f>
        <v>GKSS</v>
      </c>
      <c r="I20" s="127" t="str">
        <f>VLOOKUP('Flight and boat assignment'!H22,Teams!$B$1:$D$19,3,0)</f>
        <v>LdSS</v>
      </c>
    </row>
    <row r="21" spans="1:9" x14ac:dyDescent="0.2">
      <c r="A21" s="137">
        <v>7</v>
      </c>
      <c r="B21" s="132">
        <v>2</v>
      </c>
      <c r="C21" s="138">
        <v>20</v>
      </c>
      <c r="D21" s="148" t="str">
        <f>VLOOKUP('Flight and boat assignment'!C23,Teams!$B$1:$D$19,3,0)</f>
        <v>ÖSS</v>
      </c>
      <c r="E21" s="128" t="str">
        <f>VLOOKUP('Flight and boat assignment'!D23,Teams!$B$1:$D$19,3,0)</f>
        <v>WBS</v>
      </c>
      <c r="F21" s="128" t="str">
        <f>VLOOKUP('Flight and boat assignment'!E23,Teams!$B$1:$D$19,3,0)</f>
        <v>S606K</v>
      </c>
      <c r="G21" s="128" t="str">
        <f>VLOOKUP('Flight and boat assignment'!F23,Teams!$B$1:$D$19,3,0)</f>
        <v>SFS</v>
      </c>
      <c r="H21" s="128" t="str">
        <f>VLOOKUP('Flight and boat assignment'!G23,Teams!$B$1:$D$19,3,0)</f>
        <v>VJS</v>
      </c>
      <c r="I21" s="129" t="str">
        <f>VLOOKUP('Flight and boat assignment'!H23,Teams!$B$1:$D$19,3,0)</f>
        <v>CCYC</v>
      </c>
    </row>
    <row r="22" spans="1:9" x14ac:dyDescent="0.2">
      <c r="A22" s="137">
        <v>7</v>
      </c>
      <c r="B22" s="132">
        <v>3</v>
      </c>
      <c r="C22" s="138">
        <v>21</v>
      </c>
      <c r="D22" s="149" t="str">
        <f>VLOOKUP('Flight and boat assignment'!C24,Teams!$B$1:$D$19,3,0)</f>
        <v>KSSS</v>
      </c>
      <c r="E22" s="130" t="str">
        <f>VLOOKUP('Flight and boat assignment'!D24,Teams!$B$1:$D$19,3,0)</f>
        <v>MSS</v>
      </c>
      <c r="F22" s="130" t="str">
        <f>VLOOKUP('Flight and boat assignment'!E24,Teams!$B$1:$D$19,3,0)</f>
        <v>OXSS</v>
      </c>
      <c r="G22" s="130" t="str">
        <f>VLOOKUP('Flight and boat assignment'!F24,Teams!$B$1:$D$19,3,0)</f>
        <v>HjBK</v>
      </c>
      <c r="H22" s="130" t="str">
        <f>VLOOKUP('Flight and boat assignment'!G24,Teams!$B$1:$D$19,3,0)</f>
        <v>KKKK</v>
      </c>
      <c r="I22" s="131" t="str">
        <f>VLOOKUP('Flight and boat assignment'!H24,Teams!$B$1:$D$19,3,0)</f>
        <v>ESK</v>
      </c>
    </row>
    <row r="23" spans="1:9" x14ac:dyDescent="0.2">
      <c r="A23" s="134">
        <v>8</v>
      </c>
      <c r="B23" s="135">
        <v>1</v>
      </c>
      <c r="C23" s="136">
        <v>22</v>
      </c>
      <c r="D23" s="147" t="str">
        <f>VLOOKUP('Flight and boat assignment'!C25,Teams!$B$1:$D$19,3,0)</f>
        <v>JKV</v>
      </c>
      <c r="E23" s="126" t="str">
        <f>VLOOKUP('Flight and boat assignment'!D25,Teams!$B$1:$D$19,3,0)</f>
        <v>MSS</v>
      </c>
      <c r="F23" s="126" t="str">
        <f>VLOOKUP('Flight and boat assignment'!E25,Teams!$B$1:$D$19,3,0)</f>
        <v>VJS</v>
      </c>
      <c r="G23" s="126" t="str">
        <f>VLOOKUP('Flight and boat assignment'!F25,Teams!$B$1:$D$19,3,0)</f>
        <v>HjBK</v>
      </c>
      <c r="H23" s="126" t="str">
        <f>VLOOKUP('Flight and boat assignment'!G25,Teams!$B$1:$D$19,3,0)</f>
        <v>SäSS</v>
      </c>
      <c r="I23" s="127" t="str">
        <f>VLOOKUP('Flight and boat assignment'!H25,Teams!$B$1:$D$19,3,0)</f>
        <v>ESK</v>
      </c>
    </row>
    <row r="24" spans="1:9" x14ac:dyDescent="0.2">
      <c r="A24" s="137">
        <v>8</v>
      </c>
      <c r="B24" s="132">
        <v>2</v>
      </c>
      <c r="C24" s="138">
        <v>23</v>
      </c>
      <c r="D24" s="148" t="str">
        <f>VLOOKUP('Flight and boat assignment'!C26,Teams!$B$1:$D$19,3,0)</f>
        <v>S606K</v>
      </c>
      <c r="E24" s="128" t="str">
        <f>VLOOKUP('Flight and boat assignment'!D26,Teams!$B$1:$D$19,3,0)</f>
        <v>KSSS</v>
      </c>
      <c r="F24" s="128" t="str">
        <f>VLOOKUP('Flight and boat assignment'!E26,Teams!$B$1:$D$19,3,0)</f>
        <v>LdSS</v>
      </c>
      <c r="G24" s="128" t="str">
        <f>VLOOKUP('Flight and boat assignment'!F26,Teams!$B$1:$D$19,3,0)</f>
        <v>GKSS</v>
      </c>
      <c r="H24" s="128" t="str">
        <f>VLOOKUP('Flight and boat assignment'!G26,Teams!$B$1:$D$19,3,0)</f>
        <v>SSKa</v>
      </c>
      <c r="I24" s="129" t="str">
        <f>VLOOKUP('Flight and boat assignment'!H26,Teams!$B$1:$D$19,3,0)</f>
        <v>ÖSS</v>
      </c>
    </row>
    <row r="25" spans="1:9" x14ac:dyDescent="0.2">
      <c r="A25" s="139">
        <v>8</v>
      </c>
      <c r="B25" s="140">
        <v>3</v>
      </c>
      <c r="C25" s="141">
        <v>24</v>
      </c>
      <c r="D25" s="149" t="str">
        <f>VLOOKUP('Flight and boat assignment'!C27,Teams!$B$1:$D$19,3,0)</f>
        <v>SFS</v>
      </c>
      <c r="E25" s="130" t="str">
        <f>VLOOKUP('Flight and boat assignment'!D27,Teams!$B$1:$D$19,3,0)</f>
        <v>KKKK</v>
      </c>
      <c r="F25" s="130" t="str">
        <f>VLOOKUP('Flight and boat assignment'!E27,Teams!$B$1:$D$19,3,0)</f>
        <v>OXSS</v>
      </c>
      <c r="G25" s="130" t="str">
        <f>VLOOKUP('Flight and boat assignment'!F27,Teams!$B$1:$D$19,3,0)</f>
        <v>HaSS</v>
      </c>
      <c r="H25" s="130" t="str">
        <f>VLOOKUP('Flight and boat assignment'!G27,Teams!$B$1:$D$19,3,0)</f>
        <v>WBS</v>
      </c>
      <c r="I25" s="131" t="str">
        <f>VLOOKUP('Flight and boat assignment'!H27,Teams!$B$1:$D$19,3,0)</f>
        <v>CCYC</v>
      </c>
    </row>
    <row r="26" spans="1:9" x14ac:dyDescent="0.2">
      <c r="A26" s="137">
        <v>9</v>
      </c>
      <c r="B26" s="132">
        <v>1</v>
      </c>
      <c r="C26" s="138">
        <v>25</v>
      </c>
      <c r="D26" s="147" t="str">
        <f>VLOOKUP('Flight and boat assignment'!C28,Teams!$B$1:$D$19,3,0)</f>
        <v>SäSS</v>
      </c>
      <c r="E26" s="126" t="str">
        <f>VLOOKUP('Flight and boat assignment'!D28,Teams!$B$1:$D$19,3,0)</f>
        <v>VJS</v>
      </c>
      <c r="F26" s="126" t="str">
        <f>VLOOKUP('Flight and boat assignment'!E28,Teams!$B$1:$D$19,3,0)</f>
        <v>HjBK</v>
      </c>
      <c r="G26" s="126" t="str">
        <f>VLOOKUP('Flight and boat assignment'!F28,Teams!$B$1:$D$19,3,0)</f>
        <v>HaSS</v>
      </c>
      <c r="H26" s="126" t="str">
        <f>VLOOKUP('Flight and boat assignment'!G28,Teams!$B$1:$D$19,3,0)</f>
        <v>KSSS</v>
      </c>
      <c r="I26" s="127" t="str">
        <f>VLOOKUP('Flight and boat assignment'!H28,Teams!$B$1:$D$19,3,0)</f>
        <v>CCYC</v>
      </c>
    </row>
    <row r="27" spans="1:9" x14ac:dyDescent="0.2">
      <c r="A27" s="137">
        <v>9</v>
      </c>
      <c r="B27" s="132">
        <v>2</v>
      </c>
      <c r="C27" s="138">
        <v>26</v>
      </c>
      <c r="D27" s="148" t="str">
        <f>VLOOKUP('Flight and boat assignment'!C29,Teams!$B$1:$D$19,3,0)</f>
        <v>S606K</v>
      </c>
      <c r="E27" s="128" t="str">
        <f>VLOOKUP('Flight and boat assignment'!D29,Teams!$B$1:$D$19,3,0)</f>
        <v>SFS</v>
      </c>
      <c r="F27" s="128" t="str">
        <f>VLOOKUP('Flight and boat assignment'!E29,Teams!$B$1:$D$19,3,0)</f>
        <v>ÖSS</v>
      </c>
      <c r="G27" s="128" t="str">
        <f>VLOOKUP('Flight and boat assignment'!F29,Teams!$B$1:$D$19,3,0)</f>
        <v>KKKK</v>
      </c>
      <c r="H27" s="128" t="str">
        <f>VLOOKUP('Flight and boat assignment'!G29,Teams!$B$1:$D$19,3,0)</f>
        <v>MSS</v>
      </c>
      <c r="I27" s="129" t="str">
        <f>VLOOKUP('Flight and boat assignment'!H29,Teams!$B$1:$D$19,3,0)</f>
        <v>JKV</v>
      </c>
    </row>
    <row r="28" spans="1:9" x14ac:dyDescent="0.2">
      <c r="A28" s="139">
        <v>9</v>
      </c>
      <c r="B28" s="140">
        <v>3</v>
      </c>
      <c r="C28" s="141">
        <v>27</v>
      </c>
      <c r="D28" s="149" t="str">
        <f>VLOOKUP('Flight and boat assignment'!C30,Teams!$B$1:$D$19,3,0)</f>
        <v>GKSS</v>
      </c>
      <c r="E28" s="130" t="str">
        <f>VLOOKUP('Flight and boat assignment'!D30,Teams!$B$1:$D$19,3,0)</f>
        <v>OXSS</v>
      </c>
      <c r="F28" s="130" t="str">
        <f>VLOOKUP('Flight and boat assignment'!E30,Teams!$B$1:$D$19,3,0)</f>
        <v>WBS</v>
      </c>
      <c r="G28" s="130" t="str">
        <f>VLOOKUP('Flight and boat assignment'!F30,Teams!$B$1:$D$19,3,0)</f>
        <v>LdSS</v>
      </c>
      <c r="H28" s="130" t="str">
        <f>VLOOKUP('Flight and boat assignment'!G30,Teams!$B$1:$D$19,3,0)</f>
        <v>ESK</v>
      </c>
      <c r="I28" s="131" t="str">
        <f>VLOOKUP('Flight and boat assignment'!H30,Teams!$B$1:$D$19,3,0)</f>
        <v>SSKa</v>
      </c>
    </row>
    <row r="29" spans="1:9" x14ac:dyDescent="0.2">
      <c r="A29" s="137">
        <v>10</v>
      </c>
      <c r="B29" s="132">
        <v>1</v>
      </c>
      <c r="C29" s="138">
        <v>28</v>
      </c>
      <c r="D29" s="147" t="str">
        <f>VLOOKUP('Flight and boat assignment'!C31,Teams!$B$1:$D$19,3,0)</f>
        <v>GKSS</v>
      </c>
      <c r="E29" s="126" t="str">
        <f>VLOOKUP('Flight and boat assignment'!D31,Teams!$B$1:$D$19,3,0)</f>
        <v>S606K</v>
      </c>
      <c r="F29" s="126" t="str">
        <f>VLOOKUP('Flight and boat assignment'!E31,Teams!$B$1:$D$19,3,0)</f>
        <v>WBS</v>
      </c>
      <c r="G29" s="126" t="str">
        <f>VLOOKUP('Flight and boat assignment'!F31,Teams!$B$1:$D$19,3,0)</f>
        <v>KKKK</v>
      </c>
      <c r="H29" s="126" t="str">
        <f>VLOOKUP('Flight and boat assignment'!G31,Teams!$B$1:$D$19,3,0)</f>
        <v>ESK</v>
      </c>
      <c r="I29" s="127" t="str">
        <f>VLOOKUP('Flight and boat assignment'!H31,Teams!$B$1:$D$19,3,0)</f>
        <v>VJS</v>
      </c>
    </row>
    <row r="30" spans="1:9" x14ac:dyDescent="0.2">
      <c r="A30" s="137">
        <v>10</v>
      </c>
      <c r="B30" s="132">
        <v>2</v>
      </c>
      <c r="C30" s="138">
        <v>29</v>
      </c>
      <c r="D30" s="148" t="str">
        <f>VLOOKUP('Flight and boat assignment'!C32,Teams!$B$1:$D$19,3,0)</f>
        <v>JKV</v>
      </c>
      <c r="E30" s="128" t="str">
        <f>VLOOKUP('Flight and boat assignment'!D32,Teams!$B$1:$D$19,3,0)</f>
        <v>HjBK</v>
      </c>
      <c r="F30" s="128" t="str">
        <f>VLOOKUP('Flight and boat assignment'!E32,Teams!$B$1:$D$19,3,0)</f>
        <v>CCYC</v>
      </c>
      <c r="G30" s="128" t="str">
        <f>VLOOKUP('Flight and boat assignment'!F32,Teams!$B$1:$D$19,3,0)</f>
        <v>KSSS</v>
      </c>
      <c r="H30" s="128" t="str">
        <f>VLOOKUP('Flight and boat assignment'!G32,Teams!$B$1:$D$19,3,0)</f>
        <v>LdSS</v>
      </c>
      <c r="I30" s="129" t="str">
        <f>VLOOKUP('Flight and boat assignment'!H32,Teams!$B$1:$D$19,3,0)</f>
        <v>SäSS</v>
      </c>
    </row>
    <row r="31" spans="1:9" x14ac:dyDescent="0.2">
      <c r="A31" s="139">
        <v>10</v>
      </c>
      <c r="B31" s="140">
        <v>3</v>
      </c>
      <c r="C31" s="141">
        <v>30</v>
      </c>
      <c r="D31" s="149" t="str">
        <f>VLOOKUP('Flight and boat assignment'!C33,Teams!$B$1:$D$19,3,0)</f>
        <v>HaSS</v>
      </c>
      <c r="E31" s="130" t="str">
        <f>VLOOKUP('Flight and boat assignment'!D33,Teams!$B$1:$D$19,3,0)</f>
        <v>MSS</v>
      </c>
      <c r="F31" s="130" t="str">
        <f>VLOOKUP('Flight and boat assignment'!E33,Teams!$B$1:$D$19,3,0)</f>
        <v>ÖSS</v>
      </c>
      <c r="G31" s="130" t="str">
        <f>VLOOKUP('Flight and boat assignment'!F33,Teams!$B$1:$D$19,3,0)</f>
        <v>SFS</v>
      </c>
      <c r="H31" s="130" t="str">
        <f>VLOOKUP('Flight and boat assignment'!G33,Teams!$B$1:$D$19,3,0)</f>
        <v>SSKa</v>
      </c>
      <c r="I31" s="131" t="str">
        <f>VLOOKUP('Flight and boat assignment'!H33,Teams!$B$1:$D$19,3,0)</f>
        <v>OXSS</v>
      </c>
    </row>
    <row r="32" spans="1:9" x14ac:dyDescent="0.2">
      <c r="A32" s="137">
        <v>11</v>
      </c>
      <c r="B32" s="132">
        <v>1</v>
      </c>
      <c r="C32" s="138">
        <v>31</v>
      </c>
      <c r="D32" s="147" t="str">
        <f>VLOOKUP('Flight and boat assignment'!C34,Teams!$B$1:$D$19,3,0)</f>
        <v>HaSS</v>
      </c>
      <c r="E32" s="126" t="str">
        <f>VLOOKUP('Flight and boat assignment'!D34,Teams!$B$1:$D$19,3,0)</f>
        <v>GKSS</v>
      </c>
      <c r="F32" s="126" t="str">
        <f>VLOOKUP('Flight and boat assignment'!E34,Teams!$B$1:$D$19,3,0)</f>
        <v>ÖSS</v>
      </c>
      <c r="G32" s="126" t="str">
        <f>VLOOKUP('Flight and boat assignment'!F34,Teams!$B$1:$D$19,3,0)</f>
        <v>ESK</v>
      </c>
      <c r="H32" s="126" t="str">
        <f>VLOOKUP('Flight and boat assignment'!G34,Teams!$B$1:$D$19,3,0)</f>
        <v>KSSS</v>
      </c>
      <c r="I32" s="127" t="str">
        <f>VLOOKUP('Flight and boat assignment'!H34,Teams!$B$1:$D$19,3,0)</f>
        <v>OXSS</v>
      </c>
    </row>
    <row r="33" spans="1:9" x14ac:dyDescent="0.2">
      <c r="A33" s="137">
        <v>11</v>
      </c>
      <c r="B33" s="132">
        <v>2</v>
      </c>
      <c r="C33" s="138">
        <v>32</v>
      </c>
      <c r="D33" s="148" t="str">
        <f>VLOOKUP('Flight and boat assignment'!C35,Teams!$B$1:$D$19,3,0)</f>
        <v>SäSS</v>
      </c>
      <c r="E33" s="128" t="str">
        <f>VLOOKUP('Flight and boat assignment'!D35,Teams!$B$1:$D$19,3,0)</f>
        <v>KKKK</v>
      </c>
      <c r="F33" s="128" t="str">
        <f>VLOOKUP('Flight and boat assignment'!E35,Teams!$B$1:$D$19,3,0)</f>
        <v>WBS</v>
      </c>
      <c r="G33" s="128" t="str">
        <f>VLOOKUP('Flight and boat assignment'!F35,Teams!$B$1:$D$19,3,0)</f>
        <v>S606K</v>
      </c>
      <c r="H33" s="128" t="str">
        <f>VLOOKUP('Flight and boat assignment'!G35,Teams!$B$1:$D$19,3,0)</f>
        <v>CCYC</v>
      </c>
      <c r="I33" s="129" t="str">
        <f>VLOOKUP('Flight and boat assignment'!H35,Teams!$B$1:$D$19,3,0)</f>
        <v>LdSS</v>
      </c>
    </row>
    <row r="34" spans="1:9" x14ac:dyDescent="0.2">
      <c r="A34" s="139">
        <v>11</v>
      </c>
      <c r="B34" s="140">
        <v>3</v>
      </c>
      <c r="C34" s="141">
        <v>33</v>
      </c>
      <c r="D34" s="149" t="str">
        <f>VLOOKUP('Flight and boat assignment'!C36,Teams!$B$1:$D$19,3,0)</f>
        <v>VJS</v>
      </c>
      <c r="E34" s="130" t="str">
        <f>VLOOKUP('Flight and boat assignment'!D36,Teams!$B$1:$D$19,3,0)</f>
        <v>SSKa</v>
      </c>
      <c r="F34" s="130" t="str">
        <f>VLOOKUP('Flight and boat assignment'!E36,Teams!$B$1:$D$19,3,0)</f>
        <v>SFS</v>
      </c>
      <c r="G34" s="130" t="str">
        <f>VLOOKUP('Flight and boat assignment'!F36,Teams!$B$1:$D$19,3,0)</f>
        <v>MSS</v>
      </c>
      <c r="H34" s="130" t="str">
        <f>VLOOKUP('Flight and boat assignment'!G36,Teams!$B$1:$D$19,3,0)</f>
        <v>JKV</v>
      </c>
      <c r="I34" s="131" t="str">
        <f>VLOOKUP('Flight and boat assignment'!H36,Teams!$B$1:$D$19,3,0)</f>
        <v>HjBK</v>
      </c>
    </row>
    <row r="35" spans="1:9" x14ac:dyDescent="0.2">
      <c r="A35" s="137">
        <v>12</v>
      </c>
      <c r="B35" s="132">
        <v>1</v>
      </c>
      <c r="C35" s="138">
        <v>34</v>
      </c>
      <c r="D35" s="147" t="str">
        <f>VLOOKUP('Flight and boat assignment'!C37,Teams!$B$1:$D$19,3,0)</f>
        <v>WBS</v>
      </c>
      <c r="E35" s="126" t="str">
        <f>VLOOKUP('Flight and boat assignment'!D37,Teams!$B$1:$D$19,3,0)</f>
        <v>SSKa</v>
      </c>
      <c r="F35" s="126" t="str">
        <f>VLOOKUP('Flight and boat assignment'!E37,Teams!$B$1:$D$19,3,0)</f>
        <v>GKSS</v>
      </c>
      <c r="G35" s="126" t="str">
        <f>VLOOKUP('Flight and boat assignment'!F37,Teams!$B$1:$D$19,3,0)</f>
        <v>MSS</v>
      </c>
      <c r="H35" s="126" t="str">
        <f>VLOOKUP('Flight and boat assignment'!G37,Teams!$B$1:$D$19,3,0)</f>
        <v>CCYC</v>
      </c>
      <c r="I35" s="127" t="str">
        <f>VLOOKUP('Flight and boat assignment'!H37,Teams!$B$1:$D$19,3,0)</f>
        <v>HjBK</v>
      </c>
    </row>
    <row r="36" spans="1:9" x14ac:dyDescent="0.2">
      <c r="A36" s="137">
        <v>12</v>
      </c>
      <c r="B36" s="132">
        <v>2</v>
      </c>
      <c r="C36" s="138">
        <v>35</v>
      </c>
      <c r="D36" s="148" t="str">
        <f>VLOOKUP('Flight and boat assignment'!C38,Teams!$B$1:$D$19,3,0)</f>
        <v>VJS</v>
      </c>
      <c r="E36" s="128" t="str">
        <f>VLOOKUP('Flight and boat assignment'!D38,Teams!$B$1:$D$19,3,0)</f>
        <v>ESK</v>
      </c>
      <c r="F36" s="128" t="str">
        <f>VLOOKUP('Flight and boat assignment'!E38,Teams!$B$1:$D$19,3,0)</f>
        <v>SäSS</v>
      </c>
      <c r="G36" s="128" t="str">
        <f>VLOOKUP('Flight and boat assignment'!F38,Teams!$B$1:$D$19,3,0)</f>
        <v>S606K</v>
      </c>
      <c r="H36" s="128" t="str">
        <f>VLOOKUP('Flight and boat assignment'!G38,Teams!$B$1:$D$19,3,0)</f>
        <v>SFS</v>
      </c>
      <c r="I36" s="129" t="str">
        <f>VLOOKUP('Flight and boat assignment'!H38,Teams!$B$1:$D$19,3,0)</f>
        <v>LdSS</v>
      </c>
    </row>
    <row r="37" spans="1:9" x14ac:dyDescent="0.2">
      <c r="A37" s="139">
        <v>12</v>
      </c>
      <c r="B37" s="140">
        <v>3</v>
      </c>
      <c r="C37" s="141">
        <v>36</v>
      </c>
      <c r="D37" s="149" t="str">
        <f>VLOOKUP('Flight and boat assignment'!C39,Teams!$B$1:$D$19,3,0)</f>
        <v>KKKK</v>
      </c>
      <c r="E37" s="130" t="str">
        <f>VLOOKUP('Flight and boat assignment'!D39,Teams!$B$1:$D$19,3,0)</f>
        <v>HaSS</v>
      </c>
      <c r="F37" s="130" t="str">
        <f>VLOOKUP('Flight and boat assignment'!E39,Teams!$B$1:$D$19,3,0)</f>
        <v>KSSS</v>
      </c>
      <c r="G37" s="130" t="str">
        <f>VLOOKUP('Flight and boat assignment'!F39,Teams!$B$1:$D$19,3,0)</f>
        <v>ÖSS</v>
      </c>
      <c r="H37" s="130" t="str">
        <f>VLOOKUP('Flight and boat assignment'!G39,Teams!$B$1:$D$19,3,0)</f>
        <v>OXSS</v>
      </c>
      <c r="I37" s="131" t="str">
        <f>VLOOKUP('Flight and boat assignment'!H39,Teams!$B$1:$D$19,3,0)</f>
        <v>JKV</v>
      </c>
    </row>
    <row r="38" spans="1:9" x14ac:dyDescent="0.2">
      <c r="A38" s="137">
        <v>13</v>
      </c>
      <c r="B38" s="132">
        <v>1</v>
      </c>
      <c r="C38" s="138">
        <v>37</v>
      </c>
      <c r="D38" s="147" t="str">
        <f>VLOOKUP('Flight and boat assignment'!C40,Teams!$B$1:$D$19,3,0)</f>
        <v>KKKK</v>
      </c>
      <c r="E38" s="126" t="str">
        <f>VLOOKUP('Flight and boat assignment'!D40,Teams!$B$1:$D$19,3,0)</f>
        <v>SSKa</v>
      </c>
      <c r="F38" s="126" t="str">
        <f>VLOOKUP('Flight and boat assignment'!E40,Teams!$B$1:$D$19,3,0)</f>
        <v>KSSS</v>
      </c>
      <c r="G38" s="126" t="str">
        <f>VLOOKUP('Flight and boat assignment'!F40,Teams!$B$1:$D$19,3,0)</f>
        <v>ESK</v>
      </c>
      <c r="H38" s="126" t="str">
        <f>VLOOKUP('Flight and boat assignment'!G40,Teams!$B$1:$D$19,3,0)</f>
        <v>SFS</v>
      </c>
      <c r="I38" s="127" t="str">
        <f>VLOOKUP('Flight and boat assignment'!H40,Teams!$B$1:$D$19,3,0)</f>
        <v>VJS</v>
      </c>
    </row>
    <row r="39" spans="1:9" x14ac:dyDescent="0.2">
      <c r="A39" s="137">
        <v>13</v>
      </c>
      <c r="B39" s="132">
        <v>2</v>
      </c>
      <c r="C39" s="138">
        <v>38</v>
      </c>
      <c r="D39" s="148" t="str">
        <f>VLOOKUP('Flight and boat assignment'!C41,Teams!$B$1:$D$19,3,0)</f>
        <v>OXSS</v>
      </c>
      <c r="E39" s="128" t="str">
        <f>VLOOKUP('Flight and boat assignment'!D41,Teams!$B$1:$D$19,3,0)</f>
        <v>LdSS</v>
      </c>
      <c r="F39" s="128" t="str">
        <f>VLOOKUP('Flight and boat assignment'!E41,Teams!$B$1:$D$19,3,0)</f>
        <v>HaSS</v>
      </c>
      <c r="G39" s="128" t="str">
        <f>VLOOKUP('Flight and boat assignment'!F41,Teams!$B$1:$D$19,3,0)</f>
        <v>CCYC</v>
      </c>
      <c r="H39" s="128" t="str">
        <f>VLOOKUP('Flight and boat assignment'!G41,Teams!$B$1:$D$19,3,0)</f>
        <v>MSS</v>
      </c>
      <c r="I39" s="129" t="str">
        <f>VLOOKUP('Flight and boat assignment'!H41,Teams!$B$1:$D$19,3,0)</f>
        <v>GKSS</v>
      </c>
    </row>
    <row r="40" spans="1:9" x14ac:dyDescent="0.2">
      <c r="A40" s="139">
        <v>13</v>
      </c>
      <c r="B40" s="140">
        <v>3</v>
      </c>
      <c r="C40" s="141">
        <v>39</v>
      </c>
      <c r="D40" s="149" t="str">
        <f>VLOOKUP('Flight and boat assignment'!C42,Teams!$B$1:$D$19,3,0)</f>
        <v>ÖSS</v>
      </c>
      <c r="E40" s="130" t="str">
        <f>VLOOKUP('Flight and boat assignment'!D42,Teams!$B$1:$D$19,3,0)</f>
        <v>HjBK</v>
      </c>
      <c r="F40" s="130" t="str">
        <f>VLOOKUP('Flight and boat assignment'!E42,Teams!$B$1:$D$19,3,0)</f>
        <v>JKV</v>
      </c>
      <c r="G40" s="130" t="str">
        <f>VLOOKUP('Flight and boat assignment'!F42,Teams!$B$1:$D$19,3,0)</f>
        <v>WBS</v>
      </c>
      <c r="H40" s="130" t="str">
        <f>VLOOKUP('Flight and boat assignment'!G42,Teams!$B$1:$D$19,3,0)</f>
        <v>S606K</v>
      </c>
      <c r="I40" s="131" t="str">
        <f>VLOOKUP('Flight and boat assignment'!H42,Teams!$B$1:$D$19,3,0)</f>
        <v>SäSS</v>
      </c>
    </row>
    <row r="41" spans="1:9" x14ac:dyDescent="0.2">
      <c r="A41" s="137">
        <v>14</v>
      </c>
      <c r="B41" s="132">
        <v>1</v>
      </c>
      <c r="C41" s="138">
        <v>40</v>
      </c>
      <c r="D41" s="147" t="str">
        <f>VLOOKUP('Flight and boat assignment'!C43,Teams!$B$1:$D$19,3,0)</f>
        <v>ESK</v>
      </c>
      <c r="E41" s="126" t="str">
        <f>VLOOKUP('Flight and boat assignment'!D43,Teams!$B$1:$D$19,3,0)</f>
        <v>CCYC</v>
      </c>
      <c r="F41" s="126" t="str">
        <f>VLOOKUP('Flight and boat assignment'!E43,Teams!$B$1:$D$19,3,0)</f>
        <v>JKV</v>
      </c>
      <c r="G41" s="126" t="str">
        <f>VLOOKUP('Flight and boat assignment'!F43,Teams!$B$1:$D$19,3,0)</f>
        <v>OXSS</v>
      </c>
      <c r="H41" s="126" t="str">
        <f>VLOOKUP('Flight and boat assignment'!G43,Teams!$B$1:$D$19,3,0)</f>
        <v>S606K</v>
      </c>
      <c r="I41" s="127" t="str">
        <f>VLOOKUP('Flight and boat assignment'!H43,Teams!$B$1:$D$19,3,0)</f>
        <v>SSKa</v>
      </c>
    </row>
    <row r="42" spans="1:9" x14ac:dyDescent="0.2">
      <c r="A42" s="137">
        <v>14</v>
      </c>
      <c r="B42" s="132">
        <v>2</v>
      </c>
      <c r="C42" s="138">
        <v>41</v>
      </c>
      <c r="D42" s="148" t="str">
        <f>VLOOKUP('Flight and boat assignment'!C44,Teams!$B$1:$D$19,3,0)</f>
        <v>KSSS</v>
      </c>
      <c r="E42" s="128" t="str">
        <f>VLOOKUP('Flight and boat assignment'!D44,Teams!$B$1:$D$19,3,0)</f>
        <v>HaSS</v>
      </c>
      <c r="F42" s="128" t="str">
        <f>VLOOKUP('Flight and boat assignment'!E44,Teams!$B$1:$D$19,3,0)</f>
        <v>SFS</v>
      </c>
      <c r="G42" s="128" t="str">
        <f>VLOOKUP('Flight and boat assignment'!F44,Teams!$B$1:$D$19,3,0)</f>
        <v>WBS</v>
      </c>
      <c r="H42" s="128" t="str">
        <f>VLOOKUP('Flight and boat assignment'!G44,Teams!$B$1:$D$19,3,0)</f>
        <v>MSS</v>
      </c>
      <c r="I42" s="129" t="str">
        <f>VLOOKUP('Flight and boat assignment'!H44,Teams!$B$1:$D$19,3,0)</f>
        <v>SäSS</v>
      </c>
    </row>
    <row r="43" spans="1:9" x14ac:dyDescent="0.2">
      <c r="A43" s="139">
        <v>14</v>
      </c>
      <c r="B43" s="140">
        <v>3</v>
      </c>
      <c r="C43" s="141">
        <v>42</v>
      </c>
      <c r="D43" s="149" t="str">
        <f>VLOOKUP('Flight and boat assignment'!C45,Teams!$B$1:$D$19,3,0)</f>
        <v>LdSS</v>
      </c>
      <c r="E43" s="130" t="str">
        <f>VLOOKUP('Flight and boat assignment'!D45,Teams!$B$1:$D$19,3,0)</f>
        <v>GKSS</v>
      </c>
      <c r="F43" s="130" t="str">
        <f>VLOOKUP('Flight and boat assignment'!E45,Teams!$B$1:$D$19,3,0)</f>
        <v>KKKK</v>
      </c>
      <c r="G43" s="130" t="str">
        <f>VLOOKUP('Flight and boat assignment'!F45,Teams!$B$1:$D$19,3,0)</f>
        <v>VJS</v>
      </c>
      <c r="H43" s="130" t="str">
        <f>VLOOKUP('Flight and boat assignment'!G45,Teams!$B$1:$D$19,3,0)</f>
        <v>ÖSS</v>
      </c>
      <c r="I43" s="131" t="str">
        <f>VLOOKUP('Flight and boat assignment'!H45,Teams!$B$1:$D$19,3,0)</f>
        <v>HjBK</v>
      </c>
    </row>
    <row r="44" spans="1:9" x14ac:dyDescent="0.2">
      <c r="A44" s="137">
        <v>15</v>
      </c>
      <c r="B44" s="132">
        <v>1</v>
      </c>
      <c r="C44" s="138">
        <v>43</v>
      </c>
      <c r="D44" s="147" t="str">
        <f>VLOOKUP('Flight and boat assignment'!C46,Teams!$B$1:$D$19,3,0)</f>
        <v>LdSS</v>
      </c>
      <c r="E44" s="126" t="str">
        <f>VLOOKUP('Flight and boat assignment'!D46,Teams!$B$1:$D$19,3,0)</f>
        <v>KSSS</v>
      </c>
      <c r="F44" s="126" t="str">
        <f>VLOOKUP('Flight and boat assignment'!E46,Teams!$B$1:$D$19,3,0)</f>
        <v>KKKK</v>
      </c>
      <c r="G44" s="126" t="str">
        <f>VLOOKUP('Flight and boat assignment'!F46,Teams!$B$1:$D$19,3,0)</f>
        <v>SSKa</v>
      </c>
      <c r="H44" s="126" t="str">
        <f>VLOOKUP('Flight and boat assignment'!G46,Teams!$B$1:$D$19,3,0)</f>
        <v>ÖSS</v>
      </c>
      <c r="I44" s="127" t="str">
        <f>VLOOKUP('Flight and boat assignment'!H46,Teams!$B$1:$D$19,3,0)</f>
        <v>MSS</v>
      </c>
    </row>
    <row r="45" spans="1:9" x14ac:dyDescent="0.2">
      <c r="A45" s="137">
        <v>15</v>
      </c>
      <c r="B45" s="132">
        <v>2</v>
      </c>
      <c r="C45" s="138">
        <v>44</v>
      </c>
      <c r="D45" s="148" t="str">
        <f>VLOOKUP('Flight and boat assignment'!C47,Teams!$B$1:$D$19,3,0)</f>
        <v>OXSS</v>
      </c>
      <c r="E45" s="128" t="str">
        <f>VLOOKUP('Flight and boat assignment'!D47,Teams!$B$1:$D$19,3,0)</f>
        <v>S606K</v>
      </c>
      <c r="F45" s="128" t="str">
        <f>VLOOKUP('Flight and boat assignment'!E47,Teams!$B$1:$D$19,3,0)</f>
        <v>ESK</v>
      </c>
      <c r="G45" s="128" t="str">
        <f>VLOOKUP('Flight and boat assignment'!F47,Teams!$B$1:$D$19,3,0)</f>
        <v>WBS</v>
      </c>
      <c r="H45" s="128" t="str">
        <f>VLOOKUP('Flight and boat assignment'!G47,Teams!$B$1:$D$19,3,0)</f>
        <v>HjBK</v>
      </c>
      <c r="I45" s="129" t="str">
        <f>VLOOKUP('Flight and boat assignment'!H47,Teams!$B$1:$D$19,3,0)</f>
        <v>HaSS</v>
      </c>
    </row>
    <row r="46" spans="1:9" x14ac:dyDescent="0.2">
      <c r="A46" s="139">
        <v>15</v>
      </c>
      <c r="B46" s="140">
        <v>3</v>
      </c>
      <c r="C46" s="141">
        <v>45</v>
      </c>
      <c r="D46" s="149" t="str">
        <f>VLOOKUP('Flight and boat assignment'!C48,Teams!$B$1:$D$19,3,0)</f>
        <v>SFS</v>
      </c>
      <c r="E46" s="130" t="str">
        <f>VLOOKUP('Flight and boat assignment'!D48,Teams!$B$1:$D$19,3,0)</f>
        <v>JKV</v>
      </c>
      <c r="F46" s="130" t="str">
        <f>VLOOKUP('Flight and boat assignment'!E48,Teams!$B$1:$D$19,3,0)</f>
        <v>CCYC</v>
      </c>
      <c r="G46" s="130" t="str">
        <f>VLOOKUP('Flight and boat assignment'!F48,Teams!$B$1:$D$19,3,0)</f>
        <v>VJS</v>
      </c>
      <c r="H46" s="130" t="str">
        <f>VLOOKUP('Flight and boat assignment'!G48,Teams!$B$1:$D$19,3,0)</f>
        <v>SäSS</v>
      </c>
      <c r="I46" s="131" t="str">
        <f>VLOOKUP('Flight and boat assignment'!H48,Teams!$B$1:$D$19,3,0)</f>
        <v>GKSS</v>
      </c>
    </row>
  </sheetData>
  <conditionalFormatting sqref="D4:I5">
    <cfRule type="duplicateValues" dxfId="197" priority="15"/>
  </conditionalFormatting>
  <conditionalFormatting sqref="D7:I8">
    <cfRule type="duplicateValues" dxfId="196" priority="14"/>
  </conditionalFormatting>
  <conditionalFormatting sqref="D10:I11">
    <cfRule type="duplicateValues" dxfId="195" priority="13"/>
  </conditionalFormatting>
  <conditionalFormatting sqref="D13:I14">
    <cfRule type="duplicateValues" dxfId="194" priority="12"/>
  </conditionalFormatting>
  <conditionalFormatting sqref="D16:I17">
    <cfRule type="duplicateValues" dxfId="193" priority="11"/>
  </conditionalFormatting>
  <conditionalFormatting sqref="D19:I20">
    <cfRule type="duplicateValues" dxfId="192" priority="10"/>
  </conditionalFormatting>
  <conditionalFormatting sqref="D22:I23">
    <cfRule type="duplicateValues" dxfId="191" priority="9"/>
  </conditionalFormatting>
  <conditionalFormatting sqref="D25:I26">
    <cfRule type="duplicateValues" dxfId="190" priority="8"/>
  </conditionalFormatting>
  <conditionalFormatting sqref="D28:I29">
    <cfRule type="duplicateValues" dxfId="189" priority="7"/>
  </conditionalFormatting>
  <conditionalFormatting sqref="D31:I32">
    <cfRule type="duplicateValues" dxfId="188" priority="6"/>
  </conditionalFormatting>
  <conditionalFormatting sqref="D34:I35">
    <cfRule type="duplicateValues" dxfId="187" priority="5"/>
  </conditionalFormatting>
  <conditionalFormatting sqref="D37:I38">
    <cfRule type="duplicateValues" dxfId="186" priority="4"/>
  </conditionalFormatting>
  <conditionalFormatting sqref="D40:I41">
    <cfRule type="duplicateValues" dxfId="185" priority="3"/>
  </conditionalFormatting>
  <conditionalFormatting sqref="D43:I44">
    <cfRule type="duplicateValues" dxfId="184" priority="2"/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:L271"/>
  <sheetViews>
    <sheetView workbookViewId="0">
      <selection activeCell="D1" sqref="D1"/>
    </sheetView>
  </sheetViews>
  <sheetFormatPr baseColWidth="10" defaultColWidth="10.83203125" defaultRowHeight="16" x14ac:dyDescent="0.2"/>
  <cols>
    <col min="1" max="1" width="8.6640625" style="85" customWidth="1"/>
    <col min="2" max="2" width="11.83203125" style="85" bestFit="1" customWidth="1"/>
    <col min="3" max="3" width="12.6640625" style="85" bestFit="1" customWidth="1"/>
    <col min="4" max="4" width="37" style="73" bestFit="1" customWidth="1"/>
    <col min="5" max="5" width="10.6640625" style="73" bestFit="1" customWidth="1"/>
    <col min="6" max="6" width="8.83203125" style="73" bestFit="1" customWidth="1"/>
    <col min="7" max="7" width="5.33203125" style="73" bestFit="1" customWidth="1"/>
    <col min="8" max="8" width="10.1640625" style="73" bestFit="1" customWidth="1"/>
    <col min="9" max="9" width="18" style="82" bestFit="1" customWidth="1"/>
    <col min="10" max="10" width="10.1640625" style="83" bestFit="1" customWidth="1"/>
    <col min="11" max="11" width="10.83203125" style="83"/>
    <col min="12" max="12" width="45" style="73" bestFit="1" customWidth="1"/>
    <col min="13" max="16384" width="10.83203125" style="73"/>
  </cols>
  <sheetData>
    <row r="1" spans="1:12" x14ac:dyDescent="0.2">
      <c r="A1" s="84" t="s">
        <v>115</v>
      </c>
      <c r="B1" s="84" t="s">
        <v>105</v>
      </c>
      <c r="C1" s="84" t="s">
        <v>106</v>
      </c>
      <c r="D1" s="79" t="s">
        <v>107</v>
      </c>
      <c r="E1" s="79" t="s">
        <v>108</v>
      </c>
      <c r="F1" s="79" t="s">
        <v>40</v>
      </c>
      <c r="G1" s="79" t="s">
        <v>109</v>
      </c>
      <c r="H1" s="79" t="s">
        <v>110</v>
      </c>
      <c r="I1" s="80" t="s">
        <v>104</v>
      </c>
      <c r="J1" s="81" t="s">
        <v>111</v>
      </c>
      <c r="K1" s="77" t="s">
        <v>112</v>
      </c>
      <c r="L1" s="79" t="s">
        <v>116</v>
      </c>
    </row>
    <row r="2" spans="1:12" x14ac:dyDescent="0.2">
      <c r="A2" s="85">
        <v>1</v>
      </c>
      <c r="B2" s="85">
        <v>1</v>
      </c>
      <c r="C2" s="85" t="e">
        <f>VLOOKUP($A2,'Pairing list'!$B:$H,$B2+1,0)</f>
        <v>#REF!</v>
      </c>
      <c r="D2" s="73" t="e">
        <f>VLOOKUP($C2,Teams!$A:$D,2,0)</f>
        <v>#REF!</v>
      </c>
      <c r="E2" s="73" t="e">
        <f>VLOOKUP($C2,Teams!$A:$D,5,0)</f>
        <v>#REF!</v>
      </c>
      <c r="F2" s="73" t="e">
        <f t="shared" ref="F2:F65" si="0">E2</f>
        <v>#REF!</v>
      </c>
      <c r="G2" s="74" t="s">
        <v>113</v>
      </c>
      <c r="H2" s="73" t="s">
        <v>114</v>
      </c>
      <c r="I2" s="82" t="e">
        <f>VLOOKUP(B2,#REF!,2,0)</f>
        <v>#REF!</v>
      </c>
      <c r="J2" s="83" t="str">
        <f t="shared" ref="J2:J65" si="1">"Race "&amp;A2</f>
        <v>Race 1</v>
      </c>
      <c r="K2" s="78" t="e">
        <f>VLOOKUP($C2,Teams!$A:$D,6,0)</f>
        <v>#REF!</v>
      </c>
      <c r="L2" s="73" t="e">
        <f>VLOOKUP(B2,#REF!,9,0)</f>
        <v>#REF!</v>
      </c>
    </row>
    <row r="3" spans="1:12" x14ac:dyDescent="0.2">
      <c r="A3" s="85">
        <f>A2</f>
        <v>1</v>
      </c>
      <c r="B3" s="85">
        <f>B2+1</f>
        <v>2</v>
      </c>
      <c r="C3" s="85" t="e">
        <f>VLOOKUP($A3,'Pairing list'!$B:$H,$B3+1,0)</f>
        <v>#REF!</v>
      </c>
      <c r="D3" s="73" t="e">
        <f>VLOOKUP($C3,Teams!$A:$D,2,0)</f>
        <v>#REF!</v>
      </c>
      <c r="E3" s="73" t="e">
        <f>VLOOKUP($C3,Teams!$A:$D,5,0)</f>
        <v>#REF!</v>
      </c>
      <c r="F3" s="73" t="e">
        <f t="shared" si="0"/>
        <v>#REF!</v>
      </c>
      <c r="G3" s="74" t="s">
        <v>113</v>
      </c>
      <c r="H3" s="73" t="s">
        <v>114</v>
      </c>
      <c r="I3" s="82" t="e">
        <f>VLOOKUP(B3,#REF!,2,0)</f>
        <v>#REF!</v>
      </c>
      <c r="J3" s="83" t="str">
        <f t="shared" si="1"/>
        <v>Race 1</v>
      </c>
      <c r="K3" s="78" t="e">
        <f>VLOOKUP($C3,Teams!$A:$D,6,0)</f>
        <v>#REF!</v>
      </c>
      <c r="L3" s="73" t="e">
        <f>VLOOKUP(B3,#REF!,9,0)</f>
        <v>#REF!</v>
      </c>
    </row>
    <row r="4" spans="1:12" x14ac:dyDescent="0.2">
      <c r="A4" s="85">
        <f>A3</f>
        <v>1</v>
      </c>
      <c r="B4" s="85">
        <f>B3+1</f>
        <v>3</v>
      </c>
      <c r="C4" s="85" t="e">
        <f>VLOOKUP($A4,'Pairing list'!$B:$H,$B4+1,0)</f>
        <v>#REF!</v>
      </c>
      <c r="D4" s="73" t="e">
        <f>VLOOKUP($C4,Teams!$A:$D,2,0)</f>
        <v>#REF!</v>
      </c>
      <c r="E4" s="73" t="e">
        <f>VLOOKUP($C4,Teams!$A:$D,5,0)</f>
        <v>#REF!</v>
      </c>
      <c r="F4" s="73" t="e">
        <f t="shared" si="0"/>
        <v>#REF!</v>
      </c>
      <c r="G4" s="74" t="s">
        <v>113</v>
      </c>
      <c r="H4" s="73" t="s">
        <v>114</v>
      </c>
      <c r="I4" s="82" t="e">
        <f>VLOOKUP(B4,#REF!,2,0)</f>
        <v>#REF!</v>
      </c>
      <c r="J4" s="83" t="str">
        <f t="shared" si="1"/>
        <v>Race 1</v>
      </c>
      <c r="K4" s="78" t="e">
        <f>VLOOKUP($C4,Teams!$A:$D,6,0)</f>
        <v>#REF!</v>
      </c>
      <c r="L4" s="73" t="e">
        <f>VLOOKUP(B4,#REF!,9,0)</f>
        <v>#REF!</v>
      </c>
    </row>
    <row r="5" spans="1:12" x14ac:dyDescent="0.2">
      <c r="A5" s="85">
        <f>A4</f>
        <v>1</v>
      </c>
      <c r="B5" s="85">
        <f>B4+1</f>
        <v>4</v>
      </c>
      <c r="C5" s="85" t="e">
        <f>VLOOKUP($A5,'Pairing list'!$B:$H,$B5+1,0)</f>
        <v>#REF!</v>
      </c>
      <c r="D5" s="73" t="e">
        <f>VLOOKUP($C5,Teams!$A:$D,2,0)</f>
        <v>#REF!</v>
      </c>
      <c r="E5" s="73" t="e">
        <f>VLOOKUP($C5,Teams!$A:$D,5,0)</f>
        <v>#REF!</v>
      </c>
      <c r="F5" s="73" t="e">
        <f t="shared" si="0"/>
        <v>#REF!</v>
      </c>
      <c r="G5" s="74" t="s">
        <v>113</v>
      </c>
      <c r="H5" s="73" t="s">
        <v>114</v>
      </c>
      <c r="I5" s="82" t="e">
        <f>VLOOKUP(B5,#REF!,2,0)</f>
        <v>#REF!</v>
      </c>
      <c r="J5" s="83" t="str">
        <f t="shared" si="1"/>
        <v>Race 1</v>
      </c>
      <c r="K5" s="78" t="e">
        <f>VLOOKUP($C5,Teams!$A:$D,6,0)</f>
        <v>#REF!</v>
      </c>
      <c r="L5" s="73" t="e">
        <f>VLOOKUP(B5,#REF!,9,0)</f>
        <v>#REF!</v>
      </c>
    </row>
    <row r="6" spans="1:12" x14ac:dyDescent="0.2">
      <c r="A6" s="85">
        <f>A5</f>
        <v>1</v>
      </c>
      <c r="B6" s="85">
        <f>B5+1</f>
        <v>5</v>
      </c>
      <c r="C6" s="85" t="e">
        <f>VLOOKUP($A6,'Pairing list'!$B:$H,$B6+1,0)</f>
        <v>#REF!</v>
      </c>
      <c r="D6" s="73" t="e">
        <f>VLOOKUP($C6,Teams!$A:$D,2,0)</f>
        <v>#REF!</v>
      </c>
      <c r="E6" s="73" t="e">
        <f>VLOOKUP($C6,Teams!$A:$D,5,0)</f>
        <v>#REF!</v>
      </c>
      <c r="F6" s="73" t="e">
        <f t="shared" si="0"/>
        <v>#REF!</v>
      </c>
      <c r="G6" s="74" t="s">
        <v>113</v>
      </c>
      <c r="H6" s="73" t="s">
        <v>114</v>
      </c>
      <c r="I6" s="82" t="e">
        <f>VLOOKUP(B6,#REF!,2,0)</f>
        <v>#REF!</v>
      </c>
      <c r="J6" s="83" t="str">
        <f t="shared" si="1"/>
        <v>Race 1</v>
      </c>
      <c r="K6" s="78" t="e">
        <f>VLOOKUP($C6,Teams!$A:$D,6,0)</f>
        <v>#REF!</v>
      </c>
      <c r="L6" s="73" t="e">
        <f>VLOOKUP(B6,#REF!,9,0)</f>
        <v>#REF!</v>
      </c>
    </row>
    <row r="7" spans="1:12" x14ac:dyDescent="0.2">
      <c r="A7" s="85">
        <f>A6</f>
        <v>1</v>
      </c>
      <c r="B7" s="85">
        <f>B6+1</f>
        <v>6</v>
      </c>
      <c r="C7" s="85" t="e">
        <f>VLOOKUP($A7,'Pairing list'!$B:$H,$B7+1,0)</f>
        <v>#REF!</v>
      </c>
      <c r="D7" s="73" t="e">
        <f>VLOOKUP($C7,Teams!$A:$D,2,0)</f>
        <v>#REF!</v>
      </c>
      <c r="E7" s="73" t="e">
        <f>VLOOKUP($C7,Teams!$A:$D,5,0)</f>
        <v>#REF!</v>
      </c>
      <c r="F7" s="73" t="e">
        <f t="shared" si="0"/>
        <v>#REF!</v>
      </c>
      <c r="G7" s="74" t="s">
        <v>113</v>
      </c>
      <c r="H7" s="73" t="s">
        <v>114</v>
      </c>
      <c r="I7" s="82" t="e">
        <f>VLOOKUP(B7,#REF!,2,0)</f>
        <v>#REF!</v>
      </c>
      <c r="J7" s="83" t="str">
        <f t="shared" si="1"/>
        <v>Race 1</v>
      </c>
      <c r="K7" s="78" t="e">
        <f>VLOOKUP($C7,Teams!$A:$D,6,0)</f>
        <v>#REF!</v>
      </c>
      <c r="L7" s="73" t="e">
        <f>VLOOKUP(B7,#REF!,9,0)</f>
        <v>#REF!</v>
      </c>
    </row>
    <row r="8" spans="1:12" x14ac:dyDescent="0.2">
      <c r="A8" s="85">
        <f t="shared" ref="A8:A71" si="2">A2+1</f>
        <v>2</v>
      </c>
      <c r="B8" s="85">
        <f>B2</f>
        <v>1</v>
      </c>
      <c r="C8" s="85" t="e">
        <f>VLOOKUP($A8,'Pairing list'!$B:$H,$B8+1,0)</f>
        <v>#REF!</v>
      </c>
      <c r="D8" s="73" t="e">
        <f>VLOOKUP($C8,Teams!$A:$D,2,0)</f>
        <v>#REF!</v>
      </c>
      <c r="E8" s="73" t="e">
        <f>VLOOKUP($C8,Teams!$A:$D,5,0)</f>
        <v>#REF!</v>
      </c>
      <c r="F8" s="73" t="e">
        <f t="shared" si="0"/>
        <v>#REF!</v>
      </c>
      <c r="G8" s="74" t="s">
        <v>113</v>
      </c>
      <c r="H8" s="73" t="s">
        <v>114</v>
      </c>
      <c r="I8" s="82" t="e">
        <f>VLOOKUP(B8,#REF!,2,0)</f>
        <v>#REF!</v>
      </c>
      <c r="J8" s="83" t="str">
        <f t="shared" si="1"/>
        <v>Race 2</v>
      </c>
      <c r="K8" s="78" t="e">
        <f>VLOOKUP($C8,Teams!$A:$D,6,0)</f>
        <v>#REF!</v>
      </c>
      <c r="L8" s="73" t="e">
        <f>VLOOKUP(B8,#REF!,9,0)</f>
        <v>#REF!</v>
      </c>
    </row>
    <row r="9" spans="1:12" x14ac:dyDescent="0.2">
      <c r="A9" s="85">
        <f t="shared" si="2"/>
        <v>2</v>
      </c>
      <c r="B9" s="85">
        <f>B8+1</f>
        <v>2</v>
      </c>
      <c r="C9" s="85" t="e">
        <f>VLOOKUP($A9,'Pairing list'!$B:$H,$B9+1,0)</f>
        <v>#REF!</v>
      </c>
      <c r="D9" s="73" t="e">
        <f>VLOOKUP($C9,Teams!$A:$D,2,0)</f>
        <v>#REF!</v>
      </c>
      <c r="E9" s="73" t="e">
        <f>VLOOKUP($C9,Teams!$A:$D,5,0)</f>
        <v>#REF!</v>
      </c>
      <c r="F9" s="73" t="e">
        <f t="shared" si="0"/>
        <v>#REF!</v>
      </c>
      <c r="G9" s="74" t="s">
        <v>113</v>
      </c>
      <c r="H9" s="73" t="s">
        <v>114</v>
      </c>
      <c r="I9" s="82" t="e">
        <f>VLOOKUP(B9,#REF!,2,0)</f>
        <v>#REF!</v>
      </c>
      <c r="J9" s="83" t="str">
        <f t="shared" si="1"/>
        <v>Race 2</v>
      </c>
      <c r="K9" s="78" t="e">
        <f>VLOOKUP($C9,Teams!$A:$D,6,0)</f>
        <v>#REF!</v>
      </c>
      <c r="L9" s="73" t="e">
        <f>VLOOKUP(B9,#REF!,9,0)</f>
        <v>#REF!</v>
      </c>
    </row>
    <row r="10" spans="1:12" x14ac:dyDescent="0.2">
      <c r="A10" s="85">
        <f t="shared" si="2"/>
        <v>2</v>
      </c>
      <c r="B10" s="85">
        <f>B9+1</f>
        <v>3</v>
      </c>
      <c r="C10" s="85" t="e">
        <f>VLOOKUP($A10,'Pairing list'!$B:$H,$B10+1,0)</f>
        <v>#REF!</v>
      </c>
      <c r="D10" s="73" t="e">
        <f>VLOOKUP($C10,Teams!$A:$D,2,0)</f>
        <v>#REF!</v>
      </c>
      <c r="E10" s="73" t="e">
        <f>VLOOKUP($C10,Teams!$A:$D,5,0)</f>
        <v>#REF!</v>
      </c>
      <c r="F10" s="73" t="e">
        <f t="shared" si="0"/>
        <v>#REF!</v>
      </c>
      <c r="G10" s="74" t="s">
        <v>113</v>
      </c>
      <c r="H10" s="73" t="s">
        <v>114</v>
      </c>
      <c r="I10" s="82" t="e">
        <f>VLOOKUP(B10,#REF!,2,0)</f>
        <v>#REF!</v>
      </c>
      <c r="J10" s="83" t="str">
        <f t="shared" si="1"/>
        <v>Race 2</v>
      </c>
      <c r="K10" s="78" t="e">
        <f>VLOOKUP($C10,Teams!$A:$D,6,0)</f>
        <v>#REF!</v>
      </c>
      <c r="L10" s="73" t="e">
        <f>VLOOKUP(B10,#REF!,9,0)</f>
        <v>#REF!</v>
      </c>
    </row>
    <row r="11" spans="1:12" x14ac:dyDescent="0.2">
      <c r="A11" s="85">
        <f t="shared" si="2"/>
        <v>2</v>
      </c>
      <c r="B11" s="85">
        <f>B10+1</f>
        <v>4</v>
      </c>
      <c r="C11" s="85" t="e">
        <f>VLOOKUP($A11,'Pairing list'!$B:$H,$B11+1,0)</f>
        <v>#REF!</v>
      </c>
      <c r="D11" s="73" t="e">
        <f>VLOOKUP($C11,Teams!$A:$D,2,0)</f>
        <v>#REF!</v>
      </c>
      <c r="E11" s="73" t="e">
        <f>VLOOKUP($C11,Teams!$A:$D,5,0)</f>
        <v>#REF!</v>
      </c>
      <c r="F11" s="73" t="e">
        <f t="shared" si="0"/>
        <v>#REF!</v>
      </c>
      <c r="G11" s="74" t="s">
        <v>113</v>
      </c>
      <c r="H11" s="73" t="s">
        <v>114</v>
      </c>
      <c r="I11" s="82" t="e">
        <f>VLOOKUP(B11,#REF!,2,0)</f>
        <v>#REF!</v>
      </c>
      <c r="J11" s="83" t="str">
        <f t="shared" si="1"/>
        <v>Race 2</v>
      </c>
      <c r="K11" s="78" t="e">
        <f>VLOOKUP($C11,Teams!$A:$D,6,0)</f>
        <v>#REF!</v>
      </c>
      <c r="L11" s="73" t="e">
        <f>VLOOKUP(B11,#REF!,9,0)</f>
        <v>#REF!</v>
      </c>
    </row>
    <row r="12" spans="1:12" x14ac:dyDescent="0.2">
      <c r="A12" s="85">
        <f t="shared" si="2"/>
        <v>2</v>
      </c>
      <c r="B12" s="85">
        <f>B11+1</f>
        <v>5</v>
      </c>
      <c r="C12" s="85" t="e">
        <f>VLOOKUP($A12,'Pairing list'!$B:$H,$B12+1,0)</f>
        <v>#REF!</v>
      </c>
      <c r="D12" s="73" t="e">
        <f>VLOOKUP($C12,Teams!$A:$D,2,0)</f>
        <v>#REF!</v>
      </c>
      <c r="E12" s="73" t="e">
        <f>VLOOKUP($C12,Teams!$A:$D,5,0)</f>
        <v>#REF!</v>
      </c>
      <c r="F12" s="73" t="e">
        <f t="shared" si="0"/>
        <v>#REF!</v>
      </c>
      <c r="G12" s="74" t="s">
        <v>113</v>
      </c>
      <c r="H12" s="73" t="s">
        <v>114</v>
      </c>
      <c r="I12" s="82" t="e">
        <f>VLOOKUP(B12,#REF!,2,0)</f>
        <v>#REF!</v>
      </c>
      <c r="J12" s="83" t="str">
        <f t="shared" si="1"/>
        <v>Race 2</v>
      </c>
      <c r="K12" s="78" t="e">
        <f>VLOOKUP($C12,Teams!$A:$D,6,0)</f>
        <v>#REF!</v>
      </c>
      <c r="L12" s="73" t="e">
        <f>VLOOKUP(B12,#REF!,9,0)</f>
        <v>#REF!</v>
      </c>
    </row>
    <row r="13" spans="1:12" x14ac:dyDescent="0.2">
      <c r="A13" s="85">
        <f t="shared" si="2"/>
        <v>2</v>
      </c>
      <c r="B13" s="85">
        <f>B12+1</f>
        <v>6</v>
      </c>
      <c r="C13" s="85" t="e">
        <f>VLOOKUP($A13,'Pairing list'!$B:$H,$B13+1,0)</f>
        <v>#REF!</v>
      </c>
      <c r="D13" s="73" t="e">
        <f>VLOOKUP($C13,Teams!$A:$D,2,0)</f>
        <v>#REF!</v>
      </c>
      <c r="E13" s="73" t="e">
        <f>VLOOKUP($C13,Teams!$A:$D,5,0)</f>
        <v>#REF!</v>
      </c>
      <c r="F13" s="73" t="e">
        <f t="shared" si="0"/>
        <v>#REF!</v>
      </c>
      <c r="G13" s="74" t="s">
        <v>113</v>
      </c>
      <c r="H13" s="73" t="s">
        <v>114</v>
      </c>
      <c r="I13" s="82" t="e">
        <f>VLOOKUP(B13,#REF!,2,0)</f>
        <v>#REF!</v>
      </c>
      <c r="J13" s="83" t="str">
        <f t="shared" si="1"/>
        <v>Race 2</v>
      </c>
      <c r="K13" s="78" t="e">
        <f>VLOOKUP($C13,Teams!$A:$D,6,0)</f>
        <v>#REF!</v>
      </c>
      <c r="L13" s="73" t="e">
        <f>VLOOKUP(B13,#REF!,9,0)</f>
        <v>#REF!</v>
      </c>
    </row>
    <row r="14" spans="1:12" x14ac:dyDescent="0.2">
      <c r="A14" s="85">
        <f t="shared" si="2"/>
        <v>3</v>
      </c>
      <c r="B14" s="85">
        <f>B8</f>
        <v>1</v>
      </c>
      <c r="C14" s="85" t="e">
        <f>VLOOKUP($A14,'Pairing list'!$B:$H,$B14+1,0)</f>
        <v>#REF!</v>
      </c>
      <c r="D14" s="73" t="e">
        <f>VLOOKUP($C14,Teams!$A:$D,2,0)</f>
        <v>#REF!</v>
      </c>
      <c r="E14" s="73" t="e">
        <f>VLOOKUP($C14,Teams!$A:$D,5,0)</f>
        <v>#REF!</v>
      </c>
      <c r="F14" s="73" t="e">
        <f t="shared" si="0"/>
        <v>#REF!</v>
      </c>
      <c r="G14" s="74" t="s">
        <v>113</v>
      </c>
      <c r="H14" s="73" t="s">
        <v>114</v>
      </c>
      <c r="I14" s="82" t="e">
        <f>VLOOKUP(B14,#REF!,2,0)</f>
        <v>#REF!</v>
      </c>
      <c r="J14" s="83" t="str">
        <f t="shared" si="1"/>
        <v>Race 3</v>
      </c>
      <c r="K14" s="78" t="e">
        <f>VLOOKUP($C14,Teams!$A:$D,6,0)</f>
        <v>#REF!</v>
      </c>
      <c r="L14" s="73" t="e">
        <f>VLOOKUP(B14,#REF!,9,0)</f>
        <v>#REF!</v>
      </c>
    </row>
    <row r="15" spans="1:12" x14ac:dyDescent="0.2">
      <c r="A15" s="85">
        <f t="shared" si="2"/>
        <v>3</v>
      </c>
      <c r="B15" s="85">
        <f>B14+1</f>
        <v>2</v>
      </c>
      <c r="C15" s="85" t="e">
        <f>VLOOKUP($A15,'Pairing list'!$B:$H,$B15+1,0)</f>
        <v>#REF!</v>
      </c>
      <c r="D15" s="73" t="e">
        <f>VLOOKUP($C15,Teams!$A:$D,2,0)</f>
        <v>#REF!</v>
      </c>
      <c r="E15" s="73" t="e">
        <f>VLOOKUP($C15,Teams!$A:$D,5,0)</f>
        <v>#REF!</v>
      </c>
      <c r="F15" s="73" t="e">
        <f t="shared" si="0"/>
        <v>#REF!</v>
      </c>
      <c r="G15" s="74" t="s">
        <v>113</v>
      </c>
      <c r="H15" s="73" t="s">
        <v>114</v>
      </c>
      <c r="I15" s="82" t="e">
        <f>VLOOKUP(B15,#REF!,2,0)</f>
        <v>#REF!</v>
      </c>
      <c r="J15" s="83" t="str">
        <f t="shared" si="1"/>
        <v>Race 3</v>
      </c>
      <c r="K15" s="78" t="e">
        <f>VLOOKUP($C15,Teams!$A:$D,6,0)</f>
        <v>#REF!</v>
      </c>
      <c r="L15" s="73" t="e">
        <f>VLOOKUP(B15,#REF!,9,0)</f>
        <v>#REF!</v>
      </c>
    </row>
    <row r="16" spans="1:12" x14ac:dyDescent="0.2">
      <c r="A16" s="85">
        <f t="shared" si="2"/>
        <v>3</v>
      </c>
      <c r="B16" s="85">
        <f>B15+1</f>
        <v>3</v>
      </c>
      <c r="C16" s="85" t="e">
        <f>VLOOKUP($A16,'Pairing list'!$B:$H,$B16+1,0)</f>
        <v>#REF!</v>
      </c>
      <c r="D16" s="73" t="e">
        <f>VLOOKUP($C16,Teams!$A:$D,2,0)</f>
        <v>#REF!</v>
      </c>
      <c r="E16" s="73" t="e">
        <f>VLOOKUP($C16,Teams!$A:$D,5,0)</f>
        <v>#REF!</v>
      </c>
      <c r="F16" s="73" t="e">
        <f t="shared" si="0"/>
        <v>#REF!</v>
      </c>
      <c r="G16" s="74" t="s">
        <v>113</v>
      </c>
      <c r="H16" s="73" t="s">
        <v>114</v>
      </c>
      <c r="I16" s="82" t="e">
        <f>VLOOKUP(B16,#REF!,2,0)</f>
        <v>#REF!</v>
      </c>
      <c r="J16" s="83" t="str">
        <f t="shared" si="1"/>
        <v>Race 3</v>
      </c>
      <c r="K16" s="78" t="e">
        <f>VLOOKUP($C16,Teams!$A:$D,6,0)</f>
        <v>#REF!</v>
      </c>
      <c r="L16" s="73" t="e">
        <f>VLOOKUP(B16,#REF!,9,0)</f>
        <v>#REF!</v>
      </c>
    </row>
    <row r="17" spans="1:12" x14ac:dyDescent="0.2">
      <c r="A17" s="85">
        <f t="shared" si="2"/>
        <v>3</v>
      </c>
      <c r="B17" s="85">
        <f>B16+1</f>
        <v>4</v>
      </c>
      <c r="C17" s="85" t="e">
        <f>VLOOKUP($A17,'Pairing list'!$B:$H,$B17+1,0)</f>
        <v>#REF!</v>
      </c>
      <c r="D17" s="73" t="e">
        <f>VLOOKUP($C17,Teams!$A:$D,2,0)</f>
        <v>#REF!</v>
      </c>
      <c r="E17" s="73" t="e">
        <f>VLOOKUP($C17,Teams!$A:$D,5,0)</f>
        <v>#REF!</v>
      </c>
      <c r="F17" s="73" t="e">
        <f t="shared" si="0"/>
        <v>#REF!</v>
      </c>
      <c r="G17" s="74" t="s">
        <v>113</v>
      </c>
      <c r="H17" s="73" t="s">
        <v>114</v>
      </c>
      <c r="I17" s="82" t="e">
        <f>VLOOKUP(B17,#REF!,2,0)</f>
        <v>#REF!</v>
      </c>
      <c r="J17" s="83" t="str">
        <f t="shared" si="1"/>
        <v>Race 3</v>
      </c>
      <c r="K17" s="78" t="e">
        <f>VLOOKUP($C17,Teams!$A:$D,6,0)</f>
        <v>#REF!</v>
      </c>
      <c r="L17" s="73" t="e">
        <f>VLOOKUP(B17,#REF!,9,0)</f>
        <v>#REF!</v>
      </c>
    </row>
    <row r="18" spans="1:12" x14ac:dyDescent="0.2">
      <c r="A18" s="85">
        <f t="shared" si="2"/>
        <v>3</v>
      </c>
      <c r="B18" s="85">
        <f>B17+1</f>
        <v>5</v>
      </c>
      <c r="C18" s="85" t="e">
        <f>VLOOKUP($A18,'Pairing list'!$B:$H,$B18+1,0)</f>
        <v>#REF!</v>
      </c>
      <c r="D18" s="73" t="e">
        <f>VLOOKUP($C18,Teams!$A:$D,2,0)</f>
        <v>#REF!</v>
      </c>
      <c r="E18" s="73" t="e">
        <f>VLOOKUP($C18,Teams!$A:$D,5,0)</f>
        <v>#REF!</v>
      </c>
      <c r="F18" s="73" t="e">
        <f t="shared" si="0"/>
        <v>#REF!</v>
      </c>
      <c r="G18" s="74" t="s">
        <v>113</v>
      </c>
      <c r="H18" s="73" t="s">
        <v>114</v>
      </c>
      <c r="I18" s="82" t="e">
        <f>VLOOKUP(B18,#REF!,2,0)</f>
        <v>#REF!</v>
      </c>
      <c r="J18" s="83" t="str">
        <f t="shared" si="1"/>
        <v>Race 3</v>
      </c>
      <c r="K18" s="78" t="e">
        <f>VLOOKUP($C18,Teams!$A:$D,6,0)</f>
        <v>#REF!</v>
      </c>
      <c r="L18" s="73" t="e">
        <f>VLOOKUP(B18,#REF!,9,0)</f>
        <v>#REF!</v>
      </c>
    </row>
    <row r="19" spans="1:12" x14ac:dyDescent="0.2">
      <c r="A19" s="85">
        <f t="shared" si="2"/>
        <v>3</v>
      </c>
      <c r="B19" s="85">
        <f>B18+1</f>
        <v>6</v>
      </c>
      <c r="C19" s="85" t="e">
        <f>VLOOKUP($A19,'Pairing list'!$B:$H,$B19+1,0)</f>
        <v>#REF!</v>
      </c>
      <c r="D19" s="73" t="e">
        <f>VLOOKUP($C19,Teams!$A:$D,2,0)</f>
        <v>#REF!</v>
      </c>
      <c r="E19" s="73" t="e">
        <f>VLOOKUP($C19,Teams!$A:$D,5,0)</f>
        <v>#REF!</v>
      </c>
      <c r="F19" s="73" t="e">
        <f t="shared" si="0"/>
        <v>#REF!</v>
      </c>
      <c r="G19" s="74" t="s">
        <v>113</v>
      </c>
      <c r="H19" s="73" t="s">
        <v>114</v>
      </c>
      <c r="I19" s="82" t="e">
        <f>VLOOKUP(B19,#REF!,2,0)</f>
        <v>#REF!</v>
      </c>
      <c r="J19" s="83" t="str">
        <f t="shared" si="1"/>
        <v>Race 3</v>
      </c>
      <c r="K19" s="78" t="e">
        <f>VLOOKUP($C19,Teams!$A:$D,6,0)</f>
        <v>#REF!</v>
      </c>
      <c r="L19" s="73" t="e">
        <f>VLOOKUP(B19,#REF!,9,0)</f>
        <v>#REF!</v>
      </c>
    </row>
    <row r="20" spans="1:12" x14ac:dyDescent="0.2">
      <c r="A20" s="85">
        <f t="shared" si="2"/>
        <v>4</v>
      </c>
      <c r="B20" s="85">
        <f>B14</f>
        <v>1</v>
      </c>
      <c r="C20" s="85" t="e">
        <f>VLOOKUP($A20,'Pairing list'!$B:$H,$B20+1,0)</f>
        <v>#REF!</v>
      </c>
      <c r="D20" s="73" t="e">
        <f>VLOOKUP($C20,Teams!$A:$D,2,0)</f>
        <v>#REF!</v>
      </c>
      <c r="E20" s="73" t="e">
        <f>VLOOKUP($C20,Teams!$A:$D,5,0)</f>
        <v>#REF!</v>
      </c>
      <c r="F20" s="73" t="e">
        <f t="shared" si="0"/>
        <v>#REF!</v>
      </c>
      <c r="G20" s="74" t="s">
        <v>113</v>
      </c>
      <c r="H20" s="73" t="s">
        <v>114</v>
      </c>
      <c r="I20" s="82" t="e">
        <f>VLOOKUP(B20,#REF!,2,0)</f>
        <v>#REF!</v>
      </c>
      <c r="J20" s="83" t="str">
        <f t="shared" si="1"/>
        <v>Race 4</v>
      </c>
      <c r="K20" s="78" t="e">
        <f>VLOOKUP($C20,Teams!$A:$D,6,0)</f>
        <v>#REF!</v>
      </c>
      <c r="L20" s="73" t="e">
        <f>VLOOKUP(B20,#REF!,9,0)</f>
        <v>#REF!</v>
      </c>
    </row>
    <row r="21" spans="1:12" x14ac:dyDescent="0.2">
      <c r="A21" s="85">
        <f t="shared" si="2"/>
        <v>4</v>
      </c>
      <c r="B21" s="85">
        <f>B20+1</f>
        <v>2</v>
      </c>
      <c r="C21" s="85" t="e">
        <f>VLOOKUP($A21,'Pairing list'!$B:$H,$B21+1,0)</f>
        <v>#REF!</v>
      </c>
      <c r="D21" s="73" t="e">
        <f>VLOOKUP($C21,Teams!$A:$D,2,0)</f>
        <v>#REF!</v>
      </c>
      <c r="E21" s="73" t="e">
        <f>VLOOKUP($C21,Teams!$A:$D,5,0)</f>
        <v>#REF!</v>
      </c>
      <c r="F21" s="73" t="e">
        <f t="shared" si="0"/>
        <v>#REF!</v>
      </c>
      <c r="G21" s="74" t="s">
        <v>113</v>
      </c>
      <c r="H21" s="73" t="s">
        <v>114</v>
      </c>
      <c r="I21" s="82" t="e">
        <f>VLOOKUP(B21,#REF!,2,0)</f>
        <v>#REF!</v>
      </c>
      <c r="J21" s="83" t="str">
        <f t="shared" si="1"/>
        <v>Race 4</v>
      </c>
      <c r="K21" s="78" t="e">
        <f>VLOOKUP($C21,Teams!$A:$D,6,0)</f>
        <v>#REF!</v>
      </c>
      <c r="L21" s="73" t="e">
        <f>VLOOKUP(B21,#REF!,9,0)</f>
        <v>#REF!</v>
      </c>
    </row>
    <row r="22" spans="1:12" x14ac:dyDescent="0.2">
      <c r="A22" s="85">
        <f t="shared" si="2"/>
        <v>4</v>
      </c>
      <c r="B22" s="85">
        <f>B21+1</f>
        <v>3</v>
      </c>
      <c r="C22" s="85" t="e">
        <f>VLOOKUP($A22,'Pairing list'!$B:$H,$B22+1,0)</f>
        <v>#REF!</v>
      </c>
      <c r="D22" s="73" t="e">
        <f>VLOOKUP($C22,Teams!$A:$D,2,0)</f>
        <v>#REF!</v>
      </c>
      <c r="E22" s="73" t="e">
        <f>VLOOKUP($C22,Teams!$A:$D,5,0)</f>
        <v>#REF!</v>
      </c>
      <c r="F22" s="73" t="e">
        <f t="shared" si="0"/>
        <v>#REF!</v>
      </c>
      <c r="G22" s="74" t="s">
        <v>113</v>
      </c>
      <c r="H22" s="73" t="s">
        <v>114</v>
      </c>
      <c r="I22" s="82" t="e">
        <f>VLOOKUP(B22,#REF!,2,0)</f>
        <v>#REF!</v>
      </c>
      <c r="J22" s="83" t="str">
        <f t="shared" si="1"/>
        <v>Race 4</v>
      </c>
      <c r="K22" s="78" t="e">
        <f>VLOOKUP($C22,Teams!$A:$D,6,0)</f>
        <v>#REF!</v>
      </c>
      <c r="L22" s="73" t="e">
        <f>VLOOKUP(B22,#REF!,9,0)</f>
        <v>#REF!</v>
      </c>
    </row>
    <row r="23" spans="1:12" x14ac:dyDescent="0.2">
      <c r="A23" s="85">
        <f t="shared" si="2"/>
        <v>4</v>
      </c>
      <c r="B23" s="85">
        <f>B22+1</f>
        <v>4</v>
      </c>
      <c r="C23" s="85" t="e">
        <f>VLOOKUP($A23,'Pairing list'!$B:$H,$B23+1,0)</f>
        <v>#REF!</v>
      </c>
      <c r="D23" s="73" t="e">
        <f>VLOOKUP($C23,Teams!$A:$D,2,0)</f>
        <v>#REF!</v>
      </c>
      <c r="E23" s="73" t="e">
        <f>VLOOKUP($C23,Teams!$A:$D,5,0)</f>
        <v>#REF!</v>
      </c>
      <c r="F23" s="73" t="e">
        <f t="shared" si="0"/>
        <v>#REF!</v>
      </c>
      <c r="G23" s="74" t="s">
        <v>113</v>
      </c>
      <c r="H23" s="73" t="s">
        <v>114</v>
      </c>
      <c r="I23" s="82" t="e">
        <f>VLOOKUP(B23,#REF!,2,0)</f>
        <v>#REF!</v>
      </c>
      <c r="J23" s="83" t="str">
        <f t="shared" si="1"/>
        <v>Race 4</v>
      </c>
      <c r="K23" s="78" t="e">
        <f>VLOOKUP($C23,Teams!$A:$D,6,0)</f>
        <v>#REF!</v>
      </c>
      <c r="L23" s="73" t="e">
        <f>VLOOKUP(B23,#REF!,9,0)</f>
        <v>#REF!</v>
      </c>
    </row>
    <row r="24" spans="1:12" x14ac:dyDescent="0.2">
      <c r="A24" s="85">
        <f t="shared" si="2"/>
        <v>4</v>
      </c>
      <c r="B24" s="85">
        <f>B23+1</f>
        <v>5</v>
      </c>
      <c r="C24" s="85" t="e">
        <f>VLOOKUP($A24,'Pairing list'!$B:$H,$B24+1,0)</f>
        <v>#REF!</v>
      </c>
      <c r="D24" s="73" t="e">
        <f>VLOOKUP($C24,Teams!$A:$D,2,0)</f>
        <v>#REF!</v>
      </c>
      <c r="E24" s="73" t="e">
        <f>VLOOKUP($C24,Teams!$A:$D,5,0)</f>
        <v>#REF!</v>
      </c>
      <c r="F24" s="73" t="e">
        <f t="shared" si="0"/>
        <v>#REF!</v>
      </c>
      <c r="G24" s="74" t="s">
        <v>113</v>
      </c>
      <c r="H24" s="73" t="s">
        <v>114</v>
      </c>
      <c r="I24" s="82" t="e">
        <f>VLOOKUP(B24,#REF!,2,0)</f>
        <v>#REF!</v>
      </c>
      <c r="J24" s="83" t="str">
        <f t="shared" si="1"/>
        <v>Race 4</v>
      </c>
      <c r="K24" s="78" t="e">
        <f>VLOOKUP($C24,Teams!$A:$D,6,0)</f>
        <v>#REF!</v>
      </c>
      <c r="L24" s="73" t="e">
        <f>VLOOKUP(B24,#REF!,9,0)</f>
        <v>#REF!</v>
      </c>
    </row>
    <row r="25" spans="1:12" x14ac:dyDescent="0.2">
      <c r="A25" s="85">
        <f t="shared" si="2"/>
        <v>4</v>
      </c>
      <c r="B25" s="85">
        <f>B24+1</f>
        <v>6</v>
      </c>
      <c r="C25" s="85" t="e">
        <f>VLOOKUP($A25,'Pairing list'!$B:$H,$B25+1,0)</f>
        <v>#REF!</v>
      </c>
      <c r="D25" s="73" t="e">
        <f>VLOOKUP($C25,Teams!$A:$D,2,0)</f>
        <v>#REF!</v>
      </c>
      <c r="E25" s="73" t="e">
        <f>VLOOKUP($C25,Teams!$A:$D,5,0)</f>
        <v>#REF!</v>
      </c>
      <c r="F25" s="73" t="e">
        <f t="shared" si="0"/>
        <v>#REF!</v>
      </c>
      <c r="G25" s="74" t="s">
        <v>113</v>
      </c>
      <c r="H25" s="73" t="s">
        <v>114</v>
      </c>
      <c r="I25" s="82" t="e">
        <f>VLOOKUP(B25,#REF!,2,0)</f>
        <v>#REF!</v>
      </c>
      <c r="J25" s="83" t="str">
        <f t="shared" si="1"/>
        <v>Race 4</v>
      </c>
      <c r="K25" s="78" t="e">
        <f>VLOOKUP($C25,Teams!$A:$D,6,0)</f>
        <v>#REF!</v>
      </c>
      <c r="L25" s="73" t="e">
        <f>VLOOKUP(B25,#REF!,9,0)</f>
        <v>#REF!</v>
      </c>
    </row>
    <row r="26" spans="1:12" x14ac:dyDescent="0.2">
      <c r="A26" s="85">
        <f t="shared" si="2"/>
        <v>5</v>
      </c>
      <c r="B26" s="85">
        <f>B20</f>
        <v>1</v>
      </c>
      <c r="C26" s="85" t="e">
        <f>VLOOKUP($A26,'Pairing list'!$B:$H,$B26+1,0)</f>
        <v>#REF!</v>
      </c>
      <c r="D26" s="73" t="e">
        <f>VLOOKUP($C26,Teams!$A:$D,2,0)</f>
        <v>#REF!</v>
      </c>
      <c r="E26" s="73" t="e">
        <f>VLOOKUP($C26,Teams!$A:$D,5,0)</f>
        <v>#REF!</v>
      </c>
      <c r="F26" s="73" t="e">
        <f t="shared" si="0"/>
        <v>#REF!</v>
      </c>
      <c r="G26" s="74" t="s">
        <v>113</v>
      </c>
      <c r="H26" s="73" t="s">
        <v>114</v>
      </c>
      <c r="I26" s="82" t="e">
        <f>VLOOKUP(B26,#REF!,2,0)</f>
        <v>#REF!</v>
      </c>
      <c r="J26" s="83" t="str">
        <f t="shared" si="1"/>
        <v>Race 5</v>
      </c>
      <c r="K26" s="78" t="e">
        <f>VLOOKUP($C26,Teams!$A:$D,6,0)</f>
        <v>#REF!</v>
      </c>
      <c r="L26" s="73" t="e">
        <f>VLOOKUP(B26,#REF!,9,0)</f>
        <v>#REF!</v>
      </c>
    </row>
    <row r="27" spans="1:12" x14ac:dyDescent="0.2">
      <c r="A27" s="85">
        <f t="shared" si="2"/>
        <v>5</v>
      </c>
      <c r="B27" s="85">
        <f>B26+1</f>
        <v>2</v>
      </c>
      <c r="C27" s="85" t="e">
        <f>VLOOKUP($A27,'Pairing list'!$B:$H,$B27+1,0)</f>
        <v>#REF!</v>
      </c>
      <c r="D27" s="73" t="e">
        <f>VLOOKUP($C27,Teams!$A:$D,2,0)</f>
        <v>#REF!</v>
      </c>
      <c r="E27" s="73" t="e">
        <f>VLOOKUP($C27,Teams!$A:$D,5,0)</f>
        <v>#REF!</v>
      </c>
      <c r="F27" s="73" t="e">
        <f t="shared" si="0"/>
        <v>#REF!</v>
      </c>
      <c r="G27" s="74" t="s">
        <v>113</v>
      </c>
      <c r="H27" s="73" t="s">
        <v>114</v>
      </c>
      <c r="I27" s="82" t="e">
        <f>VLOOKUP(B27,#REF!,2,0)</f>
        <v>#REF!</v>
      </c>
      <c r="J27" s="83" t="str">
        <f t="shared" si="1"/>
        <v>Race 5</v>
      </c>
      <c r="K27" s="78" t="e">
        <f>VLOOKUP($C27,Teams!$A:$D,6,0)</f>
        <v>#REF!</v>
      </c>
      <c r="L27" s="73" t="e">
        <f>VLOOKUP(B27,#REF!,9,0)</f>
        <v>#REF!</v>
      </c>
    </row>
    <row r="28" spans="1:12" x14ac:dyDescent="0.2">
      <c r="A28" s="85">
        <f t="shared" si="2"/>
        <v>5</v>
      </c>
      <c r="B28" s="85">
        <f>B27+1</f>
        <v>3</v>
      </c>
      <c r="C28" s="85" t="e">
        <f>VLOOKUP($A28,'Pairing list'!$B:$H,$B28+1,0)</f>
        <v>#REF!</v>
      </c>
      <c r="D28" s="73" t="e">
        <f>VLOOKUP($C28,Teams!$A:$D,2,0)</f>
        <v>#REF!</v>
      </c>
      <c r="E28" s="73" t="e">
        <f>VLOOKUP($C28,Teams!$A:$D,5,0)</f>
        <v>#REF!</v>
      </c>
      <c r="F28" s="73" t="e">
        <f t="shared" si="0"/>
        <v>#REF!</v>
      </c>
      <c r="G28" s="74" t="s">
        <v>113</v>
      </c>
      <c r="H28" s="73" t="s">
        <v>114</v>
      </c>
      <c r="I28" s="82" t="e">
        <f>VLOOKUP(B28,#REF!,2,0)</f>
        <v>#REF!</v>
      </c>
      <c r="J28" s="83" t="str">
        <f t="shared" si="1"/>
        <v>Race 5</v>
      </c>
      <c r="K28" s="78" t="e">
        <f>VLOOKUP($C28,Teams!$A:$D,6,0)</f>
        <v>#REF!</v>
      </c>
      <c r="L28" s="73" t="e">
        <f>VLOOKUP(B28,#REF!,9,0)</f>
        <v>#REF!</v>
      </c>
    </row>
    <row r="29" spans="1:12" x14ac:dyDescent="0.2">
      <c r="A29" s="85">
        <f t="shared" si="2"/>
        <v>5</v>
      </c>
      <c r="B29" s="85">
        <f>B28+1</f>
        <v>4</v>
      </c>
      <c r="C29" s="85" t="e">
        <f>VLOOKUP($A29,'Pairing list'!$B:$H,$B29+1,0)</f>
        <v>#REF!</v>
      </c>
      <c r="D29" s="73" t="e">
        <f>VLOOKUP($C29,Teams!$A:$D,2,0)</f>
        <v>#REF!</v>
      </c>
      <c r="E29" s="73" t="e">
        <f>VLOOKUP($C29,Teams!$A:$D,5,0)</f>
        <v>#REF!</v>
      </c>
      <c r="F29" s="73" t="e">
        <f t="shared" si="0"/>
        <v>#REF!</v>
      </c>
      <c r="G29" s="74" t="s">
        <v>113</v>
      </c>
      <c r="H29" s="73" t="s">
        <v>114</v>
      </c>
      <c r="I29" s="82" t="e">
        <f>VLOOKUP(B29,#REF!,2,0)</f>
        <v>#REF!</v>
      </c>
      <c r="J29" s="83" t="str">
        <f t="shared" si="1"/>
        <v>Race 5</v>
      </c>
      <c r="K29" s="78" t="e">
        <f>VLOOKUP($C29,Teams!$A:$D,6,0)</f>
        <v>#REF!</v>
      </c>
      <c r="L29" s="73" t="e">
        <f>VLOOKUP(B29,#REF!,9,0)</f>
        <v>#REF!</v>
      </c>
    </row>
    <row r="30" spans="1:12" x14ac:dyDescent="0.2">
      <c r="A30" s="85">
        <f t="shared" si="2"/>
        <v>5</v>
      </c>
      <c r="B30" s="85">
        <f>B29+1</f>
        <v>5</v>
      </c>
      <c r="C30" s="85" t="e">
        <f>VLOOKUP($A30,'Pairing list'!$B:$H,$B30+1,0)</f>
        <v>#REF!</v>
      </c>
      <c r="D30" s="73" t="e">
        <f>VLOOKUP($C30,Teams!$A:$D,2,0)</f>
        <v>#REF!</v>
      </c>
      <c r="E30" s="73" t="e">
        <f>VLOOKUP($C30,Teams!$A:$D,5,0)</f>
        <v>#REF!</v>
      </c>
      <c r="F30" s="73" t="e">
        <f t="shared" si="0"/>
        <v>#REF!</v>
      </c>
      <c r="G30" s="74" t="s">
        <v>113</v>
      </c>
      <c r="H30" s="73" t="s">
        <v>114</v>
      </c>
      <c r="I30" s="82" t="e">
        <f>VLOOKUP(B30,#REF!,2,0)</f>
        <v>#REF!</v>
      </c>
      <c r="J30" s="83" t="str">
        <f t="shared" si="1"/>
        <v>Race 5</v>
      </c>
      <c r="K30" s="78" t="e">
        <f>VLOOKUP($C30,Teams!$A:$D,6,0)</f>
        <v>#REF!</v>
      </c>
      <c r="L30" s="73" t="e">
        <f>VLOOKUP(B30,#REF!,9,0)</f>
        <v>#REF!</v>
      </c>
    </row>
    <row r="31" spans="1:12" x14ac:dyDescent="0.2">
      <c r="A31" s="85">
        <f t="shared" si="2"/>
        <v>5</v>
      </c>
      <c r="B31" s="85">
        <f>B30+1</f>
        <v>6</v>
      </c>
      <c r="C31" s="85" t="e">
        <f>VLOOKUP($A31,'Pairing list'!$B:$H,$B31+1,0)</f>
        <v>#REF!</v>
      </c>
      <c r="D31" s="73" t="e">
        <f>VLOOKUP($C31,Teams!$A:$D,2,0)</f>
        <v>#REF!</v>
      </c>
      <c r="E31" s="73" t="e">
        <f>VLOOKUP($C31,Teams!$A:$D,5,0)</f>
        <v>#REF!</v>
      </c>
      <c r="F31" s="73" t="e">
        <f t="shared" si="0"/>
        <v>#REF!</v>
      </c>
      <c r="G31" s="74" t="s">
        <v>113</v>
      </c>
      <c r="H31" s="73" t="s">
        <v>114</v>
      </c>
      <c r="I31" s="82" t="e">
        <f>VLOOKUP(B31,#REF!,2,0)</f>
        <v>#REF!</v>
      </c>
      <c r="J31" s="83" t="str">
        <f t="shared" si="1"/>
        <v>Race 5</v>
      </c>
      <c r="K31" s="78" t="e">
        <f>VLOOKUP($C31,Teams!$A:$D,6,0)</f>
        <v>#REF!</v>
      </c>
      <c r="L31" s="73" t="e">
        <f>VLOOKUP(B31,#REF!,9,0)</f>
        <v>#REF!</v>
      </c>
    </row>
    <row r="32" spans="1:12" x14ac:dyDescent="0.2">
      <c r="A32" s="85">
        <f t="shared" si="2"/>
        <v>6</v>
      </c>
      <c r="B32" s="85">
        <f>B26</f>
        <v>1</v>
      </c>
      <c r="C32" s="85" t="e">
        <f>VLOOKUP($A32,'Pairing list'!$B:$H,$B32+1,0)</f>
        <v>#REF!</v>
      </c>
      <c r="D32" s="73" t="e">
        <f>VLOOKUP($C32,Teams!$A:$D,2,0)</f>
        <v>#REF!</v>
      </c>
      <c r="E32" s="73" t="e">
        <f>VLOOKUP($C32,Teams!$A:$D,5,0)</f>
        <v>#REF!</v>
      </c>
      <c r="F32" s="73" t="e">
        <f t="shared" si="0"/>
        <v>#REF!</v>
      </c>
      <c r="G32" s="74" t="s">
        <v>113</v>
      </c>
      <c r="H32" s="73" t="s">
        <v>114</v>
      </c>
      <c r="I32" s="82" t="e">
        <f>VLOOKUP(B32,#REF!,2,0)</f>
        <v>#REF!</v>
      </c>
      <c r="J32" s="83" t="str">
        <f t="shared" si="1"/>
        <v>Race 6</v>
      </c>
      <c r="K32" s="78" t="e">
        <f>VLOOKUP($C32,Teams!$A:$D,6,0)</f>
        <v>#REF!</v>
      </c>
      <c r="L32" s="73" t="e">
        <f>VLOOKUP(B32,#REF!,9,0)</f>
        <v>#REF!</v>
      </c>
    </row>
    <row r="33" spans="1:12" x14ac:dyDescent="0.2">
      <c r="A33" s="85">
        <f t="shared" si="2"/>
        <v>6</v>
      </c>
      <c r="B33" s="85">
        <f>B32+1</f>
        <v>2</v>
      </c>
      <c r="C33" s="85" t="e">
        <f>VLOOKUP($A33,'Pairing list'!$B:$H,$B33+1,0)</f>
        <v>#REF!</v>
      </c>
      <c r="D33" s="73" t="e">
        <f>VLOOKUP($C33,Teams!$A:$D,2,0)</f>
        <v>#REF!</v>
      </c>
      <c r="E33" s="73" t="e">
        <f>VLOOKUP($C33,Teams!$A:$D,5,0)</f>
        <v>#REF!</v>
      </c>
      <c r="F33" s="73" t="e">
        <f t="shared" si="0"/>
        <v>#REF!</v>
      </c>
      <c r="G33" s="74" t="s">
        <v>113</v>
      </c>
      <c r="H33" s="73" t="s">
        <v>114</v>
      </c>
      <c r="I33" s="82" t="e">
        <f>VLOOKUP(B33,#REF!,2,0)</f>
        <v>#REF!</v>
      </c>
      <c r="J33" s="83" t="str">
        <f t="shared" si="1"/>
        <v>Race 6</v>
      </c>
      <c r="K33" s="78" t="e">
        <f>VLOOKUP($C33,Teams!$A:$D,6,0)</f>
        <v>#REF!</v>
      </c>
      <c r="L33" s="73" t="e">
        <f>VLOOKUP(B33,#REF!,9,0)</f>
        <v>#REF!</v>
      </c>
    </row>
    <row r="34" spans="1:12" x14ac:dyDescent="0.2">
      <c r="A34" s="85">
        <f t="shared" si="2"/>
        <v>6</v>
      </c>
      <c r="B34" s="85">
        <f>B33+1</f>
        <v>3</v>
      </c>
      <c r="C34" s="85" t="e">
        <f>VLOOKUP($A34,'Pairing list'!$B:$H,$B34+1,0)</f>
        <v>#REF!</v>
      </c>
      <c r="D34" s="73" t="e">
        <f>VLOOKUP($C34,Teams!$A:$D,2,0)</f>
        <v>#REF!</v>
      </c>
      <c r="E34" s="73" t="e">
        <f>VLOOKUP($C34,Teams!$A:$D,5,0)</f>
        <v>#REF!</v>
      </c>
      <c r="F34" s="73" t="e">
        <f t="shared" si="0"/>
        <v>#REF!</v>
      </c>
      <c r="G34" s="74" t="s">
        <v>113</v>
      </c>
      <c r="H34" s="73" t="s">
        <v>114</v>
      </c>
      <c r="I34" s="82" t="e">
        <f>VLOOKUP(B34,#REF!,2,0)</f>
        <v>#REF!</v>
      </c>
      <c r="J34" s="83" t="str">
        <f t="shared" si="1"/>
        <v>Race 6</v>
      </c>
      <c r="K34" s="78" t="e">
        <f>VLOOKUP($C34,Teams!$A:$D,6,0)</f>
        <v>#REF!</v>
      </c>
      <c r="L34" s="73" t="e">
        <f>VLOOKUP(B34,#REF!,9,0)</f>
        <v>#REF!</v>
      </c>
    </row>
    <row r="35" spans="1:12" x14ac:dyDescent="0.2">
      <c r="A35" s="85">
        <f t="shared" si="2"/>
        <v>6</v>
      </c>
      <c r="B35" s="85">
        <f>B34+1</f>
        <v>4</v>
      </c>
      <c r="C35" s="85" t="e">
        <f>VLOOKUP($A35,'Pairing list'!$B:$H,$B35+1,0)</f>
        <v>#REF!</v>
      </c>
      <c r="D35" s="73" t="e">
        <f>VLOOKUP($C35,Teams!$A:$D,2,0)</f>
        <v>#REF!</v>
      </c>
      <c r="E35" s="73" t="e">
        <f>VLOOKUP($C35,Teams!$A:$D,5,0)</f>
        <v>#REF!</v>
      </c>
      <c r="F35" s="73" t="e">
        <f t="shared" si="0"/>
        <v>#REF!</v>
      </c>
      <c r="G35" s="74" t="s">
        <v>113</v>
      </c>
      <c r="H35" s="73" t="s">
        <v>114</v>
      </c>
      <c r="I35" s="82" t="e">
        <f>VLOOKUP(B35,#REF!,2,0)</f>
        <v>#REF!</v>
      </c>
      <c r="J35" s="83" t="str">
        <f t="shared" si="1"/>
        <v>Race 6</v>
      </c>
      <c r="K35" s="78" t="e">
        <f>VLOOKUP($C35,Teams!$A:$D,6,0)</f>
        <v>#REF!</v>
      </c>
      <c r="L35" s="73" t="e">
        <f>VLOOKUP(B35,#REF!,9,0)</f>
        <v>#REF!</v>
      </c>
    </row>
    <row r="36" spans="1:12" x14ac:dyDescent="0.2">
      <c r="A36" s="85">
        <f t="shared" si="2"/>
        <v>6</v>
      </c>
      <c r="B36" s="85">
        <f>B35+1</f>
        <v>5</v>
      </c>
      <c r="C36" s="85" t="e">
        <f>VLOOKUP($A36,'Pairing list'!$B:$H,$B36+1,0)</f>
        <v>#REF!</v>
      </c>
      <c r="D36" s="73" t="e">
        <f>VLOOKUP($C36,Teams!$A:$D,2,0)</f>
        <v>#REF!</v>
      </c>
      <c r="E36" s="73" t="e">
        <f>VLOOKUP($C36,Teams!$A:$D,5,0)</f>
        <v>#REF!</v>
      </c>
      <c r="F36" s="73" t="e">
        <f t="shared" si="0"/>
        <v>#REF!</v>
      </c>
      <c r="G36" s="74" t="s">
        <v>113</v>
      </c>
      <c r="H36" s="73" t="s">
        <v>114</v>
      </c>
      <c r="I36" s="82" t="e">
        <f>VLOOKUP(B36,#REF!,2,0)</f>
        <v>#REF!</v>
      </c>
      <c r="J36" s="83" t="str">
        <f t="shared" si="1"/>
        <v>Race 6</v>
      </c>
      <c r="K36" s="78" t="e">
        <f>VLOOKUP($C36,Teams!$A:$D,6,0)</f>
        <v>#REF!</v>
      </c>
      <c r="L36" s="73" t="e">
        <f>VLOOKUP(B36,#REF!,9,0)</f>
        <v>#REF!</v>
      </c>
    </row>
    <row r="37" spans="1:12" x14ac:dyDescent="0.2">
      <c r="A37" s="85">
        <f t="shared" si="2"/>
        <v>6</v>
      </c>
      <c r="B37" s="85">
        <f>B36+1</f>
        <v>6</v>
      </c>
      <c r="C37" s="85" t="e">
        <f>VLOOKUP($A37,'Pairing list'!$B:$H,$B37+1,0)</f>
        <v>#REF!</v>
      </c>
      <c r="D37" s="73" t="e">
        <f>VLOOKUP($C37,Teams!$A:$D,2,0)</f>
        <v>#REF!</v>
      </c>
      <c r="E37" s="73" t="e">
        <f>VLOOKUP($C37,Teams!$A:$D,5,0)</f>
        <v>#REF!</v>
      </c>
      <c r="F37" s="73" t="e">
        <f t="shared" si="0"/>
        <v>#REF!</v>
      </c>
      <c r="G37" s="74" t="s">
        <v>113</v>
      </c>
      <c r="H37" s="73" t="s">
        <v>114</v>
      </c>
      <c r="I37" s="82" t="e">
        <f>VLOOKUP(B37,#REF!,2,0)</f>
        <v>#REF!</v>
      </c>
      <c r="J37" s="83" t="str">
        <f t="shared" si="1"/>
        <v>Race 6</v>
      </c>
      <c r="K37" s="78" t="e">
        <f>VLOOKUP($C37,Teams!$A:$D,6,0)</f>
        <v>#REF!</v>
      </c>
      <c r="L37" s="73" t="e">
        <f>VLOOKUP(B37,#REF!,9,0)</f>
        <v>#REF!</v>
      </c>
    </row>
    <row r="38" spans="1:12" x14ac:dyDescent="0.2">
      <c r="A38" s="85">
        <f t="shared" si="2"/>
        <v>7</v>
      </c>
      <c r="B38" s="85">
        <f>B32</f>
        <v>1</v>
      </c>
      <c r="C38" s="85" t="e">
        <f>VLOOKUP($A38,'Pairing list'!$B:$H,$B38+1,0)</f>
        <v>#REF!</v>
      </c>
      <c r="D38" s="73" t="e">
        <f>VLOOKUP($C38,Teams!$A:$D,2,0)</f>
        <v>#REF!</v>
      </c>
      <c r="E38" s="73" t="e">
        <f>VLOOKUP($C38,Teams!$A:$D,5,0)</f>
        <v>#REF!</v>
      </c>
      <c r="F38" s="73" t="e">
        <f t="shared" si="0"/>
        <v>#REF!</v>
      </c>
      <c r="G38" s="74" t="s">
        <v>113</v>
      </c>
      <c r="H38" s="73" t="s">
        <v>114</v>
      </c>
      <c r="I38" s="82" t="e">
        <f>VLOOKUP(B38,#REF!,2,0)</f>
        <v>#REF!</v>
      </c>
      <c r="J38" s="83" t="str">
        <f t="shared" si="1"/>
        <v>Race 7</v>
      </c>
      <c r="K38" s="78" t="e">
        <f>VLOOKUP($C38,Teams!$A:$D,6,0)</f>
        <v>#REF!</v>
      </c>
      <c r="L38" s="73" t="e">
        <f>VLOOKUP(B38,#REF!,9,0)</f>
        <v>#REF!</v>
      </c>
    </row>
    <row r="39" spans="1:12" x14ac:dyDescent="0.2">
      <c r="A39" s="85">
        <f t="shared" si="2"/>
        <v>7</v>
      </c>
      <c r="B39" s="85">
        <f>B38+1</f>
        <v>2</v>
      </c>
      <c r="C39" s="85" t="e">
        <f>VLOOKUP($A39,'Pairing list'!$B:$H,$B39+1,0)</f>
        <v>#REF!</v>
      </c>
      <c r="D39" s="73" t="e">
        <f>VLOOKUP($C39,Teams!$A:$D,2,0)</f>
        <v>#REF!</v>
      </c>
      <c r="E39" s="73" t="e">
        <f>VLOOKUP($C39,Teams!$A:$D,5,0)</f>
        <v>#REF!</v>
      </c>
      <c r="F39" s="73" t="e">
        <f t="shared" si="0"/>
        <v>#REF!</v>
      </c>
      <c r="G39" s="74" t="s">
        <v>113</v>
      </c>
      <c r="H39" s="73" t="s">
        <v>114</v>
      </c>
      <c r="I39" s="82" t="e">
        <f>VLOOKUP(B39,#REF!,2,0)</f>
        <v>#REF!</v>
      </c>
      <c r="J39" s="83" t="str">
        <f t="shared" si="1"/>
        <v>Race 7</v>
      </c>
      <c r="K39" s="78" t="e">
        <f>VLOOKUP($C39,Teams!$A:$D,6,0)</f>
        <v>#REF!</v>
      </c>
      <c r="L39" s="73" t="e">
        <f>VLOOKUP(B39,#REF!,9,0)</f>
        <v>#REF!</v>
      </c>
    </row>
    <row r="40" spans="1:12" x14ac:dyDescent="0.2">
      <c r="A40" s="85">
        <f t="shared" si="2"/>
        <v>7</v>
      </c>
      <c r="B40" s="85">
        <f>B39+1</f>
        <v>3</v>
      </c>
      <c r="C40" s="85" t="e">
        <f>VLOOKUP($A40,'Pairing list'!$B:$H,$B40+1,0)</f>
        <v>#REF!</v>
      </c>
      <c r="D40" s="73" t="e">
        <f>VLOOKUP($C40,Teams!$A:$D,2,0)</f>
        <v>#REF!</v>
      </c>
      <c r="E40" s="73" t="e">
        <f>VLOOKUP($C40,Teams!$A:$D,5,0)</f>
        <v>#REF!</v>
      </c>
      <c r="F40" s="73" t="e">
        <f t="shared" si="0"/>
        <v>#REF!</v>
      </c>
      <c r="G40" s="74" t="s">
        <v>113</v>
      </c>
      <c r="H40" s="73" t="s">
        <v>114</v>
      </c>
      <c r="I40" s="82" t="e">
        <f>VLOOKUP(B40,#REF!,2,0)</f>
        <v>#REF!</v>
      </c>
      <c r="J40" s="83" t="str">
        <f t="shared" si="1"/>
        <v>Race 7</v>
      </c>
      <c r="K40" s="78" t="e">
        <f>VLOOKUP($C40,Teams!$A:$D,6,0)</f>
        <v>#REF!</v>
      </c>
      <c r="L40" s="73" t="e">
        <f>VLOOKUP(B40,#REF!,9,0)</f>
        <v>#REF!</v>
      </c>
    </row>
    <row r="41" spans="1:12" x14ac:dyDescent="0.2">
      <c r="A41" s="85">
        <f t="shared" si="2"/>
        <v>7</v>
      </c>
      <c r="B41" s="85">
        <f>B40+1</f>
        <v>4</v>
      </c>
      <c r="C41" s="85" t="e">
        <f>VLOOKUP($A41,'Pairing list'!$B:$H,$B41+1,0)</f>
        <v>#REF!</v>
      </c>
      <c r="D41" s="73" t="e">
        <f>VLOOKUP($C41,Teams!$A:$D,2,0)</f>
        <v>#REF!</v>
      </c>
      <c r="E41" s="73" t="e">
        <f>VLOOKUP($C41,Teams!$A:$D,5,0)</f>
        <v>#REF!</v>
      </c>
      <c r="F41" s="73" t="e">
        <f t="shared" si="0"/>
        <v>#REF!</v>
      </c>
      <c r="G41" s="74" t="s">
        <v>113</v>
      </c>
      <c r="H41" s="73" t="s">
        <v>114</v>
      </c>
      <c r="I41" s="82" t="e">
        <f>VLOOKUP(B41,#REF!,2,0)</f>
        <v>#REF!</v>
      </c>
      <c r="J41" s="83" t="str">
        <f t="shared" si="1"/>
        <v>Race 7</v>
      </c>
      <c r="K41" s="78" t="e">
        <f>VLOOKUP($C41,Teams!$A:$D,6,0)</f>
        <v>#REF!</v>
      </c>
      <c r="L41" s="73" t="e">
        <f>VLOOKUP(B41,#REF!,9,0)</f>
        <v>#REF!</v>
      </c>
    </row>
    <row r="42" spans="1:12" x14ac:dyDescent="0.2">
      <c r="A42" s="85">
        <f t="shared" si="2"/>
        <v>7</v>
      </c>
      <c r="B42" s="85">
        <f>B41+1</f>
        <v>5</v>
      </c>
      <c r="C42" s="85" t="e">
        <f>VLOOKUP($A42,'Pairing list'!$B:$H,$B42+1,0)</f>
        <v>#REF!</v>
      </c>
      <c r="D42" s="73" t="e">
        <f>VLOOKUP($C42,Teams!$A:$D,2,0)</f>
        <v>#REF!</v>
      </c>
      <c r="E42" s="73" t="e">
        <f>VLOOKUP($C42,Teams!$A:$D,5,0)</f>
        <v>#REF!</v>
      </c>
      <c r="F42" s="73" t="e">
        <f t="shared" si="0"/>
        <v>#REF!</v>
      </c>
      <c r="G42" s="74" t="s">
        <v>113</v>
      </c>
      <c r="H42" s="73" t="s">
        <v>114</v>
      </c>
      <c r="I42" s="82" t="e">
        <f>VLOOKUP(B42,#REF!,2,0)</f>
        <v>#REF!</v>
      </c>
      <c r="J42" s="83" t="str">
        <f t="shared" si="1"/>
        <v>Race 7</v>
      </c>
      <c r="K42" s="78" t="e">
        <f>VLOOKUP($C42,Teams!$A:$D,6,0)</f>
        <v>#REF!</v>
      </c>
      <c r="L42" s="73" t="e">
        <f>VLOOKUP(B42,#REF!,9,0)</f>
        <v>#REF!</v>
      </c>
    </row>
    <row r="43" spans="1:12" x14ac:dyDescent="0.2">
      <c r="A43" s="85">
        <f t="shared" si="2"/>
        <v>7</v>
      </c>
      <c r="B43" s="85">
        <f>B42+1</f>
        <v>6</v>
      </c>
      <c r="C43" s="85" t="e">
        <f>VLOOKUP($A43,'Pairing list'!$B:$H,$B43+1,0)</f>
        <v>#REF!</v>
      </c>
      <c r="D43" s="73" t="e">
        <f>VLOOKUP($C43,Teams!$A:$D,2,0)</f>
        <v>#REF!</v>
      </c>
      <c r="E43" s="73" t="e">
        <f>VLOOKUP($C43,Teams!$A:$D,5,0)</f>
        <v>#REF!</v>
      </c>
      <c r="F43" s="73" t="e">
        <f t="shared" si="0"/>
        <v>#REF!</v>
      </c>
      <c r="G43" s="74" t="s">
        <v>113</v>
      </c>
      <c r="H43" s="73" t="s">
        <v>114</v>
      </c>
      <c r="I43" s="82" t="e">
        <f>VLOOKUP(B43,#REF!,2,0)</f>
        <v>#REF!</v>
      </c>
      <c r="J43" s="83" t="str">
        <f t="shared" si="1"/>
        <v>Race 7</v>
      </c>
      <c r="K43" s="78" t="e">
        <f>VLOOKUP($C43,Teams!$A:$D,6,0)</f>
        <v>#REF!</v>
      </c>
      <c r="L43" s="73" t="e">
        <f>VLOOKUP(B43,#REF!,9,0)</f>
        <v>#REF!</v>
      </c>
    </row>
    <row r="44" spans="1:12" x14ac:dyDescent="0.2">
      <c r="A44" s="85">
        <f t="shared" si="2"/>
        <v>8</v>
      </c>
      <c r="B44" s="85">
        <f>B38</f>
        <v>1</v>
      </c>
      <c r="C44" s="85" t="e">
        <f>VLOOKUP($A44,'Pairing list'!$B:$H,$B44+1,0)</f>
        <v>#REF!</v>
      </c>
      <c r="D44" s="73" t="e">
        <f>VLOOKUP($C44,Teams!$A:$D,2,0)</f>
        <v>#REF!</v>
      </c>
      <c r="E44" s="73" t="e">
        <f>VLOOKUP($C44,Teams!$A:$D,5,0)</f>
        <v>#REF!</v>
      </c>
      <c r="F44" s="73" t="e">
        <f t="shared" si="0"/>
        <v>#REF!</v>
      </c>
      <c r="G44" s="74" t="s">
        <v>113</v>
      </c>
      <c r="H44" s="73" t="s">
        <v>114</v>
      </c>
      <c r="I44" s="82" t="e">
        <f>VLOOKUP(B44,#REF!,2,0)</f>
        <v>#REF!</v>
      </c>
      <c r="J44" s="83" t="str">
        <f t="shared" si="1"/>
        <v>Race 8</v>
      </c>
      <c r="K44" s="78" t="e">
        <f>VLOOKUP($C44,Teams!$A:$D,6,0)</f>
        <v>#REF!</v>
      </c>
      <c r="L44" s="73" t="e">
        <f>VLOOKUP(B44,#REF!,9,0)</f>
        <v>#REF!</v>
      </c>
    </row>
    <row r="45" spans="1:12" x14ac:dyDescent="0.2">
      <c r="A45" s="85">
        <f t="shared" si="2"/>
        <v>8</v>
      </c>
      <c r="B45" s="85">
        <f>B44+1</f>
        <v>2</v>
      </c>
      <c r="C45" s="85" t="e">
        <f>VLOOKUP($A45,'Pairing list'!$B:$H,$B45+1,0)</f>
        <v>#REF!</v>
      </c>
      <c r="D45" s="73" t="e">
        <f>VLOOKUP($C45,Teams!$A:$D,2,0)</f>
        <v>#REF!</v>
      </c>
      <c r="E45" s="73" t="e">
        <f>VLOOKUP($C45,Teams!$A:$D,5,0)</f>
        <v>#REF!</v>
      </c>
      <c r="F45" s="73" t="e">
        <f t="shared" si="0"/>
        <v>#REF!</v>
      </c>
      <c r="G45" s="74" t="s">
        <v>113</v>
      </c>
      <c r="H45" s="73" t="s">
        <v>114</v>
      </c>
      <c r="I45" s="82" t="e">
        <f>VLOOKUP(B45,#REF!,2,0)</f>
        <v>#REF!</v>
      </c>
      <c r="J45" s="83" t="str">
        <f t="shared" si="1"/>
        <v>Race 8</v>
      </c>
      <c r="K45" s="78" t="e">
        <f>VLOOKUP($C45,Teams!$A:$D,6,0)</f>
        <v>#REF!</v>
      </c>
      <c r="L45" s="73" t="e">
        <f>VLOOKUP(B45,#REF!,9,0)</f>
        <v>#REF!</v>
      </c>
    </row>
    <row r="46" spans="1:12" x14ac:dyDescent="0.2">
      <c r="A46" s="85">
        <f t="shared" si="2"/>
        <v>8</v>
      </c>
      <c r="B46" s="85">
        <f>B45+1</f>
        <v>3</v>
      </c>
      <c r="C46" s="85" t="e">
        <f>VLOOKUP($A46,'Pairing list'!$B:$H,$B46+1,0)</f>
        <v>#REF!</v>
      </c>
      <c r="D46" s="73" t="e">
        <f>VLOOKUP($C46,Teams!$A:$D,2,0)</f>
        <v>#REF!</v>
      </c>
      <c r="E46" s="73" t="e">
        <f>VLOOKUP($C46,Teams!$A:$D,5,0)</f>
        <v>#REF!</v>
      </c>
      <c r="F46" s="73" t="e">
        <f t="shared" si="0"/>
        <v>#REF!</v>
      </c>
      <c r="G46" s="74" t="s">
        <v>113</v>
      </c>
      <c r="H46" s="73" t="s">
        <v>114</v>
      </c>
      <c r="I46" s="82" t="e">
        <f>VLOOKUP(B46,#REF!,2,0)</f>
        <v>#REF!</v>
      </c>
      <c r="J46" s="83" t="str">
        <f t="shared" si="1"/>
        <v>Race 8</v>
      </c>
      <c r="K46" s="78" t="e">
        <f>VLOOKUP($C46,Teams!$A:$D,6,0)</f>
        <v>#REF!</v>
      </c>
      <c r="L46" s="73" t="e">
        <f>VLOOKUP(B46,#REF!,9,0)</f>
        <v>#REF!</v>
      </c>
    </row>
    <row r="47" spans="1:12" x14ac:dyDescent="0.2">
      <c r="A47" s="85">
        <f t="shared" si="2"/>
        <v>8</v>
      </c>
      <c r="B47" s="85">
        <f>B46+1</f>
        <v>4</v>
      </c>
      <c r="C47" s="85" t="e">
        <f>VLOOKUP($A47,'Pairing list'!$B:$H,$B47+1,0)</f>
        <v>#REF!</v>
      </c>
      <c r="D47" s="73" t="e">
        <f>VLOOKUP($C47,Teams!$A:$D,2,0)</f>
        <v>#REF!</v>
      </c>
      <c r="E47" s="73" t="e">
        <f>VLOOKUP($C47,Teams!$A:$D,5,0)</f>
        <v>#REF!</v>
      </c>
      <c r="F47" s="73" t="e">
        <f t="shared" si="0"/>
        <v>#REF!</v>
      </c>
      <c r="G47" s="74" t="s">
        <v>113</v>
      </c>
      <c r="H47" s="73" t="s">
        <v>114</v>
      </c>
      <c r="I47" s="82" t="e">
        <f>VLOOKUP(B47,#REF!,2,0)</f>
        <v>#REF!</v>
      </c>
      <c r="J47" s="83" t="str">
        <f t="shared" si="1"/>
        <v>Race 8</v>
      </c>
      <c r="K47" s="78" t="e">
        <f>VLOOKUP($C47,Teams!$A:$D,6,0)</f>
        <v>#REF!</v>
      </c>
      <c r="L47" s="73" t="e">
        <f>VLOOKUP(B47,#REF!,9,0)</f>
        <v>#REF!</v>
      </c>
    </row>
    <row r="48" spans="1:12" x14ac:dyDescent="0.2">
      <c r="A48" s="85">
        <f t="shared" si="2"/>
        <v>8</v>
      </c>
      <c r="B48" s="85">
        <f>B47+1</f>
        <v>5</v>
      </c>
      <c r="C48" s="85" t="e">
        <f>VLOOKUP($A48,'Pairing list'!$B:$H,$B48+1,0)</f>
        <v>#REF!</v>
      </c>
      <c r="D48" s="73" t="e">
        <f>VLOOKUP($C48,Teams!$A:$D,2,0)</f>
        <v>#REF!</v>
      </c>
      <c r="E48" s="73" t="e">
        <f>VLOOKUP($C48,Teams!$A:$D,5,0)</f>
        <v>#REF!</v>
      </c>
      <c r="F48" s="73" t="e">
        <f t="shared" si="0"/>
        <v>#REF!</v>
      </c>
      <c r="G48" s="74" t="s">
        <v>113</v>
      </c>
      <c r="H48" s="73" t="s">
        <v>114</v>
      </c>
      <c r="I48" s="82" t="e">
        <f>VLOOKUP(B48,#REF!,2,0)</f>
        <v>#REF!</v>
      </c>
      <c r="J48" s="83" t="str">
        <f t="shared" si="1"/>
        <v>Race 8</v>
      </c>
      <c r="K48" s="78" t="e">
        <f>VLOOKUP($C48,Teams!$A:$D,6,0)</f>
        <v>#REF!</v>
      </c>
      <c r="L48" s="73" t="e">
        <f>VLOOKUP(B48,#REF!,9,0)</f>
        <v>#REF!</v>
      </c>
    </row>
    <row r="49" spans="1:12" x14ac:dyDescent="0.2">
      <c r="A49" s="85">
        <f t="shared" si="2"/>
        <v>8</v>
      </c>
      <c r="B49" s="85">
        <f>B48+1</f>
        <v>6</v>
      </c>
      <c r="C49" s="85" t="e">
        <f>VLOOKUP($A49,'Pairing list'!$B:$H,$B49+1,0)</f>
        <v>#REF!</v>
      </c>
      <c r="D49" s="73" t="e">
        <f>VLOOKUP($C49,Teams!$A:$D,2,0)</f>
        <v>#REF!</v>
      </c>
      <c r="E49" s="73" t="e">
        <f>VLOOKUP($C49,Teams!$A:$D,5,0)</f>
        <v>#REF!</v>
      </c>
      <c r="F49" s="73" t="e">
        <f t="shared" si="0"/>
        <v>#REF!</v>
      </c>
      <c r="G49" s="74" t="s">
        <v>113</v>
      </c>
      <c r="H49" s="73" t="s">
        <v>114</v>
      </c>
      <c r="I49" s="82" t="e">
        <f>VLOOKUP(B49,#REF!,2,0)</f>
        <v>#REF!</v>
      </c>
      <c r="J49" s="83" t="str">
        <f t="shared" si="1"/>
        <v>Race 8</v>
      </c>
      <c r="K49" s="78" t="e">
        <f>VLOOKUP($C49,Teams!$A:$D,6,0)</f>
        <v>#REF!</v>
      </c>
      <c r="L49" s="73" t="e">
        <f>VLOOKUP(B49,#REF!,9,0)</f>
        <v>#REF!</v>
      </c>
    </row>
    <row r="50" spans="1:12" x14ac:dyDescent="0.2">
      <c r="A50" s="85">
        <f t="shared" si="2"/>
        <v>9</v>
      </c>
      <c r="B50" s="85">
        <f>B44</f>
        <v>1</v>
      </c>
      <c r="C50" s="85" t="e">
        <f>VLOOKUP($A50,'Pairing list'!$B:$H,$B50+1,0)</f>
        <v>#REF!</v>
      </c>
      <c r="D50" s="73" t="e">
        <f>VLOOKUP($C50,Teams!$A:$D,2,0)</f>
        <v>#REF!</v>
      </c>
      <c r="E50" s="73" t="e">
        <f>VLOOKUP($C50,Teams!$A:$D,5,0)</f>
        <v>#REF!</v>
      </c>
      <c r="F50" s="73" t="e">
        <f t="shared" si="0"/>
        <v>#REF!</v>
      </c>
      <c r="G50" s="74" t="s">
        <v>113</v>
      </c>
      <c r="H50" s="73" t="s">
        <v>114</v>
      </c>
      <c r="I50" s="82" t="e">
        <f>VLOOKUP(B50,#REF!,2,0)</f>
        <v>#REF!</v>
      </c>
      <c r="J50" s="83" t="str">
        <f t="shared" si="1"/>
        <v>Race 9</v>
      </c>
      <c r="K50" s="78" t="e">
        <f>VLOOKUP($C50,Teams!$A:$D,6,0)</f>
        <v>#REF!</v>
      </c>
      <c r="L50" s="73" t="e">
        <f>VLOOKUP(B50,#REF!,9,0)</f>
        <v>#REF!</v>
      </c>
    </row>
    <row r="51" spans="1:12" x14ac:dyDescent="0.2">
      <c r="A51" s="85">
        <f t="shared" si="2"/>
        <v>9</v>
      </c>
      <c r="B51" s="85">
        <f>B50+1</f>
        <v>2</v>
      </c>
      <c r="C51" s="85" t="e">
        <f>VLOOKUP($A51,'Pairing list'!$B:$H,$B51+1,0)</f>
        <v>#REF!</v>
      </c>
      <c r="D51" s="73" t="e">
        <f>VLOOKUP($C51,Teams!$A:$D,2,0)</f>
        <v>#REF!</v>
      </c>
      <c r="E51" s="73" t="e">
        <f>VLOOKUP($C51,Teams!$A:$D,5,0)</f>
        <v>#REF!</v>
      </c>
      <c r="F51" s="73" t="e">
        <f t="shared" si="0"/>
        <v>#REF!</v>
      </c>
      <c r="G51" s="74" t="s">
        <v>113</v>
      </c>
      <c r="H51" s="73" t="s">
        <v>114</v>
      </c>
      <c r="I51" s="82" t="e">
        <f>VLOOKUP(B51,#REF!,2,0)</f>
        <v>#REF!</v>
      </c>
      <c r="J51" s="83" t="str">
        <f t="shared" si="1"/>
        <v>Race 9</v>
      </c>
      <c r="K51" s="78" t="e">
        <f>VLOOKUP($C51,Teams!$A:$D,6,0)</f>
        <v>#REF!</v>
      </c>
      <c r="L51" s="73" t="e">
        <f>VLOOKUP(B51,#REF!,9,0)</f>
        <v>#REF!</v>
      </c>
    </row>
    <row r="52" spans="1:12" x14ac:dyDescent="0.2">
      <c r="A52" s="85">
        <f t="shared" si="2"/>
        <v>9</v>
      </c>
      <c r="B52" s="85">
        <f>B51+1</f>
        <v>3</v>
      </c>
      <c r="C52" s="85" t="e">
        <f>VLOOKUP($A52,'Pairing list'!$B:$H,$B52+1,0)</f>
        <v>#REF!</v>
      </c>
      <c r="D52" s="73" t="e">
        <f>VLOOKUP($C52,Teams!$A:$D,2,0)</f>
        <v>#REF!</v>
      </c>
      <c r="E52" s="73" t="e">
        <f>VLOOKUP($C52,Teams!$A:$D,5,0)</f>
        <v>#REF!</v>
      </c>
      <c r="F52" s="73" t="e">
        <f t="shared" si="0"/>
        <v>#REF!</v>
      </c>
      <c r="G52" s="74" t="s">
        <v>113</v>
      </c>
      <c r="H52" s="73" t="s">
        <v>114</v>
      </c>
      <c r="I52" s="82" t="e">
        <f>VLOOKUP(B52,#REF!,2,0)</f>
        <v>#REF!</v>
      </c>
      <c r="J52" s="83" t="str">
        <f t="shared" si="1"/>
        <v>Race 9</v>
      </c>
      <c r="K52" s="78" t="e">
        <f>VLOOKUP($C52,Teams!$A:$D,6,0)</f>
        <v>#REF!</v>
      </c>
      <c r="L52" s="73" t="e">
        <f>VLOOKUP(B52,#REF!,9,0)</f>
        <v>#REF!</v>
      </c>
    </row>
    <row r="53" spans="1:12" x14ac:dyDescent="0.2">
      <c r="A53" s="85">
        <f t="shared" si="2"/>
        <v>9</v>
      </c>
      <c r="B53" s="85">
        <f>B52+1</f>
        <v>4</v>
      </c>
      <c r="C53" s="85" t="e">
        <f>VLOOKUP($A53,'Pairing list'!$B:$H,$B53+1,0)</f>
        <v>#REF!</v>
      </c>
      <c r="D53" s="73" t="e">
        <f>VLOOKUP($C53,Teams!$A:$D,2,0)</f>
        <v>#REF!</v>
      </c>
      <c r="E53" s="73" t="e">
        <f>VLOOKUP($C53,Teams!$A:$D,5,0)</f>
        <v>#REF!</v>
      </c>
      <c r="F53" s="73" t="e">
        <f t="shared" si="0"/>
        <v>#REF!</v>
      </c>
      <c r="G53" s="74" t="s">
        <v>113</v>
      </c>
      <c r="H53" s="73" t="s">
        <v>114</v>
      </c>
      <c r="I53" s="82" t="e">
        <f>VLOOKUP(B53,#REF!,2,0)</f>
        <v>#REF!</v>
      </c>
      <c r="J53" s="83" t="str">
        <f t="shared" si="1"/>
        <v>Race 9</v>
      </c>
      <c r="K53" s="78" t="e">
        <f>VLOOKUP($C53,Teams!$A:$D,6,0)</f>
        <v>#REF!</v>
      </c>
      <c r="L53" s="73" t="e">
        <f>VLOOKUP(B53,#REF!,9,0)</f>
        <v>#REF!</v>
      </c>
    </row>
    <row r="54" spans="1:12" x14ac:dyDescent="0.2">
      <c r="A54" s="85">
        <f t="shared" si="2"/>
        <v>9</v>
      </c>
      <c r="B54" s="85">
        <f>B53+1</f>
        <v>5</v>
      </c>
      <c r="C54" s="85" t="e">
        <f>VLOOKUP($A54,'Pairing list'!$B:$H,$B54+1,0)</f>
        <v>#REF!</v>
      </c>
      <c r="D54" s="73" t="e">
        <f>VLOOKUP($C54,Teams!$A:$D,2,0)</f>
        <v>#REF!</v>
      </c>
      <c r="E54" s="73" t="e">
        <f>VLOOKUP($C54,Teams!$A:$D,5,0)</f>
        <v>#REF!</v>
      </c>
      <c r="F54" s="73" t="e">
        <f t="shared" si="0"/>
        <v>#REF!</v>
      </c>
      <c r="G54" s="74" t="s">
        <v>113</v>
      </c>
      <c r="H54" s="73" t="s">
        <v>114</v>
      </c>
      <c r="I54" s="82" t="e">
        <f>VLOOKUP(B54,#REF!,2,0)</f>
        <v>#REF!</v>
      </c>
      <c r="J54" s="83" t="str">
        <f t="shared" si="1"/>
        <v>Race 9</v>
      </c>
      <c r="K54" s="78" t="e">
        <f>VLOOKUP($C54,Teams!$A:$D,6,0)</f>
        <v>#REF!</v>
      </c>
      <c r="L54" s="73" t="e">
        <f>VLOOKUP(B54,#REF!,9,0)</f>
        <v>#REF!</v>
      </c>
    </row>
    <row r="55" spans="1:12" x14ac:dyDescent="0.2">
      <c r="A55" s="85">
        <f t="shared" si="2"/>
        <v>9</v>
      </c>
      <c r="B55" s="85">
        <f>B54+1</f>
        <v>6</v>
      </c>
      <c r="C55" s="85" t="e">
        <f>VLOOKUP($A55,'Pairing list'!$B:$H,$B55+1,0)</f>
        <v>#REF!</v>
      </c>
      <c r="D55" s="73" t="e">
        <f>VLOOKUP($C55,Teams!$A:$D,2,0)</f>
        <v>#REF!</v>
      </c>
      <c r="E55" s="73" t="e">
        <f>VLOOKUP($C55,Teams!$A:$D,5,0)</f>
        <v>#REF!</v>
      </c>
      <c r="F55" s="73" t="e">
        <f t="shared" si="0"/>
        <v>#REF!</v>
      </c>
      <c r="G55" s="74" t="s">
        <v>113</v>
      </c>
      <c r="H55" s="73" t="s">
        <v>114</v>
      </c>
      <c r="I55" s="82" t="e">
        <f>VLOOKUP(B55,#REF!,2,0)</f>
        <v>#REF!</v>
      </c>
      <c r="J55" s="83" t="str">
        <f t="shared" si="1"/>
        <v>Race 9</v>
      </c>
      <c r="K55" s="78" t="e">
        <f>VLOOKUP($C55,Teams!$A:$D,6,0)</f>
        <v>#REF!</v>
      </c>
      <c r="L55" s="73" t="e">
        <f>VLOOKUP(B55,#REF!,9,0)</f>
        <v>#REF!</v>
      </c>
    </row>
    <row r="56" spans="1:12" x14ac:dyDescent="0.2">
      <c r="A56" s="85">
        <f t="shared" si="2"/>
        <v>10</v>
      </c>
      <c r="B56" s="85">
        <f>B50</f>
        <v>1</v>
      </c>
      <c r="C56" s="85" t="e">
        <f>VLOOKUP($A56,'Pairing list'!$B:$H,$B56+1,0)</f>
        <v>#REF!</v>
      </c>
      <c r="D56" s="73" t="e">
        <f>VLOOKUP($C56,Teams!$A:$D,2,0)</f>
        <v>#REF!</v>
      </c>
      <c r="E56" s="73" t="e">
        <f>VLOOKUP($C56,Teams!$A:$D,5,0)</f>
        <v>#REF!</v>
      </c>
      <c r="F56" s="73" t="e">
        <f t="shared" si="0"/>
        <v>#REF!</v>
      </c>
      <c r="G56" s="74" t="s">
        <v>113</v>
      </c>
      <c r="H56" s="73" t="s">
        <v>114</v>
      </c>
      <c r="I56" s="82" t="e">
        <f>VLOOKUP(B56,#REF!,2,0)</f>
        <v>#REF!</v>
      </c>
      <c r="J56" s="83" t="str">
        <f t="shared" si="1"/>
        <v>Race 10</v>
      </c>
      <c r="K56" s="78" t="e">
        <f>VLOOKUP($C56,Teams!$A:$D,6,0)</f>
        <v>#REF!</v>
      </c>
      <c r="L56" s="73" t="e">
        <f>VLOOKUP(B56,#REF!,9,0)</f>
        <v>#REF!</v>
      </c>
    </row>
    <row r="57" spans="1:12" x14ac:dyDescent="0.2">
      <c r="A57" s="85">
        <f t="shared" si="2"/>
        <v>10</v>
      </c>
      <c r="B57" s="85">
        <f>B56+1</f>
        <v>2</v>
      </c>
      <c r="C57" s="85" t="e">
        <f>VLOOKUP($A57,'Pairing list'!$B:$H,$B57+1,0)</f>
        <v>#REF!</v>
      </c>
      <c r="D57" s="73" t="e">
        <f>VLOOKUP($C57,Teams!$A:$D,2,0)</f>
        <v>#REF!</v>
      </c>
      <c r="E57" s="73" t="e">
        <f>VLOOKUP($C57,Teams!$A:$D,5,0)</f>
        <v>#REF!</v>
      </c>
      <c r="F57" s="73" t="e">
        <f t="shared" si="0"/>
        <v>#REF!</v>
      </c>
      <c r="G57" s="74" t="s">
        <v>113</v>
      </c>
      <c r="H57" s="73" t="s">
        <v>114</v>
      </c>
      <c r="I57" s="82" t="e">
        <f>VLOOKUP(B57,#REF!,2,0)</f>
        <v>#REF!</v>
      </c>
      <c r="J57" s="83" t="str">
        <f t="shared" si="1"/>
        <v>Race 10</v>
      </c>
      <c r="K57" s="78" t="e">
        <f>VLOOKUP($C57,Teams!$A:$D,6,0)</f>
        <v>#REF!</v>
      </c>
      <c r="L57" s="73" t="e">
        <f>VLOOKUP(B57,#REF!,9,0)</f>
        <v>#REF!</v>
      </c>
    </row>
    <row r="58" spans="1:12" x14ac:dyDescent="0.2">
      <c r="A58" s="85">
        <f t="shared" si="2"/>
        <v>10</v>
      </c>
      <c r="B58" s="85">
        <f>B57+1</f>
        <v>3</v>
      </c>
      <c r="C58" s="85" t="e">
        <f>VLOOKUP($A58,'Pairing list'!$B:$H,$B58+1,0)</f>
        <v>#REF!</v>
      </c>
      <c r="D58" s="73" t="e">
        <f>VLOOKUP($C58,Teams!$A:$D,2,0)</f>
        <v>#REF!</v>
      </c>
      <c r="E58" s="73" t="e">
        <f>VLOOKUP($C58,Teams!$A:$D,5,0)</f>
        <v>#REF!</v>
      </c>
      <c r="F58" s="73" t="e">
        <f t="shared" si="0"/>
        <v>#REF!</v>
      </c>
      <c r="G58" s="74" t="s">
        <v>113</v>
      </c>
      <c r="H58" s="73" t="s">
        <v>114</v>
      </c>
      <c r="I58" s="82" t="e">
        <f>VLOOKUP(B58,#REF!,2,0)</f>
        <v>#REF!</v>
      </c>
      <c r="J58" s="83" t="str">
        <f t="shared" si="1"/>
        <v>Race 10</v>
      </c>
      <c r="K58" s="78" t="e">
        <f>VLOOKUP($C58,Teams!$A:$D,6,0)</f>
        <v>#REF!</v>
      </c>
      <c r="L58" s="73" t="e">
        <f>VLOOKUP(B58,#REF!,9,0)</f>
        <v>#REF!</v>
      </c>
    </row>
    <row r="59" spans="1:12" x14ac:dyDescent="0.2">
      <c r="A59" s="85">
        <f t="shared" si="2"/>
        <v>10</v>
      </c>
      <c r="B59" s="85">
        <f>B58+1</f>
        <v>4</v>
      </c>
      <c r="C59" s="85" t="e">
        <f>VLOOKUP($A59,'Pairing list'!$B:$H,$B59+1,0)</f>
        <v>#REF!</v>
      </c>
      <c r="D59" s="73" t="e">
        <f>VLOOKUP($C59,Teams!$A:$D,2,0)</f>
        <v>#REF!</v>
      </c>
      <c r="E59" s="73" t="e">
        <f>VLOOKUP($C59,Teams!$A:$D,5,0)</f>
        <v>#REF!</v>
      </c>
      <c r="F59" s="73" t="e">
        <f t="shared" si="0"/>
        <v>#REF!</v>
      </c>
      <c r="G59" s="74" t="s">
        <v>113</v>
      </c>
      <c r="H59" s="73" t="s">
        <v>114</v>
      </c>
      <c r="I59" s="82" t="e">
        <f>VLOOKUP(B59,#REF!,2,0)</f>
        <v>#REF!</v>
      </c>
      <c r="J59" s="83" t="str">
        <f t="shared" si="1"/>
        <v>Race 10</v>
      </c>
      <c r="K59" s="78" t="e">
        <f>VLOOKUP($C59,Teams!$A:$D,6,0)</f>
        <v>#REF!</v>
      </c>
      <c r="L59" s="73" t="e">
        <f>VLOOKUP(B59,#REF!,9,0)</f>
        <v>#REF!</v>
      </c>
    </row>
    <row r="60" spans="1:12" x14ac:dyDescent="0.2">
      <c r="A60" s="85">
        <f t="shared" si="2"/>
        <v>10</v>
      </c>
      <c r="B60" s="85">
        <f>B59+1</f>
        <v>5</v>
      </c>
      <c r="C60" s="85" t="e">
        <f>VLOOKUP($A60,'Pairing list'!$B:$H,$B60+1,0)</f>
        <v>#REF!</v>
      </c>
      <c r="D60" s="73" t="e">
        <f>VLOOKUP($C60,Teams!$A:$D,2,0)</f>
        <v>#REF!</v>
      </c>
      <c r="E60" s="73" t="e">
        <f>VLOOKUP($C60,Teams!$A:$D,5,0)</f>
        <v>#REF!</v>
      </c>
      <c r="F60" s="73" t="e">
        <f t="shared" si="0"/>
        <v>#REF!</v>
      </c>
      <c r="G60" s="74" t="s">
        <v>113</v>
      </c>
      <c r="H60" s="73" t="s">
        <v>114</v>
      </c>
      <c r="I60" s="82" t="e">
        <f>VLOOKUP(B60,#REF!,2,0)</f>
        <v>#REF!</v>
      </c>
      <c r="J60" s="83" t="str">
        <f t="shared" si="1"/>
        <v>Race 10</v>
      </c>
      <c r="K60" s="78" t="e">
        <f>VLOOKUP($C60,Teams!$A:$D,6,0)</f>
        <v>#REF!</v>
      </c>
      <c r="L60" s="73" t="e">
        <f>VLOOKUP(B60,#REF!,9,0)</f>
        <v>#REF!</v>
      </c>
    </row>
    <row r="61" spans="1:12" x14ac:dyDescent="0.2">
      <c r="A61" s="85">
        <f t="shared" si="2"/>
        <v>10</v>
      </c>
      <c r="B61" s="85">
        <f>B60+1</f>
        <v>6</v>
      </c>
      <c r="C61" s="85" t="e">
        <f>VLOOKUP($A61,'Pairing list'!$B:$H,$B61+1,0)</f>
        <v>#REF!</v>
      </c>
      <c r="D61" s="73" t="e">
        <f>VLOOKUP($C61,Teams!$A:$D,2,0)</f>
        <v>#REF!</v>
      </c>
      <c r="E61" s="73" t="e">
        <f>VLOOKUP($C61,Teams!$A:$D,5,0)</f>
        <v>#REF!</v>
      </c>
      <c r="F61" s="73" t="e">
        <f t="shared" si="0"/>
        <v>#REF!</v>
      </c>
      <c r="G61" s="74" t="s">
        <v>113</v>
      </c>
      <c r="H61" s="73" t="s">
        <v>114</v>
      </c>
      <c r="I61" s="82" t="e">
        <f>VLOOKUP(B61,#REF!,2,0)</f>
        <v>#REF!</v>
      </c>
      <c r="J61" s="83" t="str">
        <f t="shared" si="1"/>
        <v>Race 10</v>
      </c>
      <c r="K61" s="78" t="e">
        <f>VLOOKUP($C61,Teams!$A:$D,6,0)</f>
        <v>#REF!</v>
      </c>
      <c r="L61" s="73" t="e">
        <f>VLOOKUP(B61,#REF!,9,0)</f>
        <v>#REF!</v>
      </c>
    </row>
    <row r="62" spans="1:12" x14ac:dyDescent="0.2">
      <c r="A62" s="85">
        <f t="shared" si="2"/>
        <v>11</v>
      </c>
      <c r="B62" s="85">
        <f>B56</f>
        <v>1</v>
      </c>
      <c r="C62" s="85" t="e">
        <f>VLOOKUP($A62,'Pairing list'!$B:$H,$B62+1,0)</f>
        <v>#REF!</v>
      </c>
      <c r="D62" s="73" t="e">
        <f>VLOOKUP($C62,Teams!$A:$D,2,0)</f>
        <v>#REF!</v>
      </c>
      <c r="E62" s="73" t="e">
        <f>VLOOKUP($C62,Teams!$A:$D,5,0)</f>
        <v>#REF!</v>
      </c>
      <c r="F62" s="73" t="e">
        <f t="shared" si="0"/>
        <v>#REF!</v>
      </c>
      <c r="G62" s="74" t="s">
        <v>113</v>
      </c>
      <c r="H62" s="73" t="s">
        <v>114</v>
      </c>
      <c r="I62" s="82" t="e">
        <f>VLOOKUP(B62,#REF!,2,0)</f>
        <v>#REF!</v>
      </c>
      <c r="J62" s="83" t="str">
        <f t="shared" si="1"/>
        <v>Race 11</v>
      </c>
      <c r="K62" s="78" t="e">
        <f>VLOOKUP($C62,Teams!$A:$D,6,0)</f>
        <v>#REF!</v>
      </c>
      <c r="L62" s="73" t="e">
        <f>VLOOKUP(B62,#REF!,9,0)</f>
        <v>#REF!</v>
      </c>
    </row>
    <row r="63" spans="1:12" x14ac:dyDescent="0.2">
      <c r="A63" s="85">
        <f t="shared" si="2"/>
        <v>11</v>
      </c>
      <c r="B63" s="85">
        <f>B62+1</f>
        <v>2</v>
      </c>
      <c r="C63" s="85" t="e">
        <f>VLOOKUP($A63,'Pairing list'!$B:$H,$B63+1,0)</f>
        <v>#REF!</v>
      </c>
      <c r="D63" s="73" t="e">
        <f>VLOOKUP($C63,Teams!$A:$D,2,0)</f>
        <v>#REF!</v>
      </c>
      <c r="E63" s="73" t="e">
        <f>VLOOKUP($C63,Teams!$A:$D,5,0)</f>
        <v>#REF!</v>
      </c>
      <c r="F63" s="73" t="e">
        <f t="shared" si="0"/>
        <v>#REF!</v>
      </c>
      <c r="G63" s="74" t="s">
        <v>113</v>
      </c>
      <c r="H63" s="73" t="s">
        <v>114</v>
      </c>
      <c r="I63" s="82" t="e">
        <f>VLOOKUP(B63,#REF!,2,0)</f>
        <v>#REF!</v>
      </c>
      <c r="J63" s="83" t="str">
        <f t="shared" si="1"/>
        <v>Race 11</v>
      </c>
      <c r="K63" s="78" t="e">
        <f>VLOOKUP($C63,Teams!$A:$D,6,0)</f>
        <v>#REF!</v>
      </c>
      <c r="L63" s="73" t="e">
        <f>VLOOKUP(B63,#REF!,9,0)</f>
        <v>#REF!</v>
      </c>
    </row>
    <row r="64" spans="1:12" x14ac:dyDescent="0.2">
      <c r="A64" s="85">
        <f t="shared" si="2"/>
        <v>11</v>
      </c>
      <c r="B64" s="85">
        <f>B63+1</f>
        <v>3</v>
      </c>
      <c r="C64" s="85" t="e">
        <f>VLOOKUP($A64,'Pairing list'!$B:$H,$B64+1,0)</f>
        <v>#REF!</v>
      </c>
      <c r="D64" s="73" t="e">
        <f>VLOOKUP($C64,Teams!$A:$D,2,0)</f>
        <v>#REF!</v>
      </c>
      <c r="E64" s="73" t="e">
        <f>VLOOKUP($C64,Teams!$A:$D,5,0)</f>
        <v>#REF!</v>
      </c>
      <c r="F64" s="73" t="e">
        <f t="shared" si="0"/>
        <v>#REF!</v>
      </c>
      <c r="G64" s="74" t="s">
        <v>113</v>
      </c>
      <c r="H64" s="73" t="s">
        <v>114</v>
      </c>
      <c r="I64" s="82" t="e">
        <f>VLOOKUP(B64,#REF!,2,0)</f>
        <v>#REF!</v>
      </c>
      <c r="J64" s="83" t="str">
        <f t="shared" si="1"/>
        <v>Race 11</v>
      </c>
      <c r="K64" s="78" t="e">
        <f>VLOOKUP($C64,Teams!$A:$D,6,0)</f>
        <v>#REF!</v>
      </c>
      <c r="L64" s="73" t="e">
        <f>VLOOKUP(B64,#REF!,9,0)</f>
        <v>#REF!</v>
      </c>
    </row>
    <row r="65" spans="1:12" x14ac:dyDescent="0.2">
      <c r="A65" s="85">
        <f t="shared" si="2"/>
        <v>11</v>
      </c>
      <c r="B65" s="85">
        <f>B64+1</f>
        <v>4</v>
      </c>
      <c r="C65" s="85" t="e">
        <f>VLOOKUP($A65,'Pairing list'!$B:$H,$B65+1,0)</f>
        <v>#REF!</v>
      </c>
      <c r="D65" s="73" t="e">
        <f>VLOOKUP($C65,Teams!$A:$D,2,0)</f>
        <v>#REF!</v>
      </c>
      <c r="E65" s="73" t="e">
        <f>VLOOKUP($C65,Teams!$A:$D,5,0)</f>
        <v>#REF!</v>
      </c>
      <c r="F65" s="73" t="e">
        <f t="shared" si="0"/>
        <v>#REF!</v>
      </c>
      <c r="G65" s="74" t="s">
        <v>113</v>
      </c>
      <c r="H65" s="73" t="s">
        <v>114</v>
      </c>
      <c r="I65" s="82" t="e">
        <f>VLOOKUP(B65,#REF!,2,0)</f>
        <v>#REF!</v>
      </c>
      <c r="J65" s="83" t="str">
        <f t="shared" si="1"/>
        <v>Race 11</v>
      </c>
      <c r="K65" s="78" t="e">
        <f>VLOOKUP($C65,Teams!$A:$D,6,0)</f>
        <v>#REF!</v>
      </c>
      <c r="L65" s="73" t="e">
        <f>VLOOKUP(B65,#REF!,9,0)</f>
        <v>#REF!</v>
      </c>
    </row>
    <row r="66" spans="1:12" x14ac:dyDescent="0.2">
      <c r="A66" s="85">
        <f t="shared" si="2"/>
        <v>11</v>
      </c>
      <c r="B66" s="85">
        <f>B65+1</f>
        <v>5</v>
      </c>
      <c r="C66" s="85" t="e">
        <f>VLOOKUP($A66,'Pairing list'!$B:$H,$B66+1,0)</f>
        <v>#REF!</v>
      </c>
      <c r="D66" s="73" t="e">
        <f>VLOOKUP($C66,Teams!$A:$D,2,0)</f>
        <v>#REF!</v>
      </c>
      <c r="E66" s="73" t="e">
        <f>VLOOKUP($C66,Teams!$A:$D,5,0)</f>
        <v>#REF!</v>
      </c>
      <c r="F66" s="73" t="e">
        <f t="shared" ref="F66:F129" si="3">E66</f>
        <v>#REF!</v>
      </c>
      <c r="G66" s="74" t="s">
        <v>113</v>
      </c>
      <c r="H66" s="73" t="s">
        <v>114</v>
      </c>
      <c r="I66" s="82" t="e">
        <f>VLOOKUP(B66,#REF!,2,0)</f>
        <v>#REF!</v>
      </c>
      <c r="J66" s="83" t="str">
        <f t="shared" ref="J66:J129" si="4">"Race "&amp;A66</f>
        <v>Race 11</v>
      </c>
      <c r="K66" s="78" t="e">
        <f>VLOOKUP($C66,Teams!$A:$D,6,0)</f>
        <v>#REF!</v>
      </c>
      <c r="L66" s="73" t="e">
        <f>VLOOKUP(B66,#REF!,9,0)</f>
        <v>#REF!</v>
      </c>
    </row>
    <row r="67" spans="1:12" x14ac:dyDescent="0.2">
      <c r="A67" s="85">
        <f t="shared" si="2"/>
        <v>11</v>
      </c>
      <c r="B67" s="85">
        <f>B66+1</f>
        <v>6</v>
      </c>
      <c r="C67" s="85" t="e">
        <f>VLOOKUP($A67,'Pairing list'!$B:$H,$B67+1,0)</f>
        <v>#REF!</v>
      </c>
      <c r="D67" s="73" t="e">
        <f>VLOOKUP($C67,Teams!$A:$D,2,0)</f>
        <v>#REF!</v>
      </c>
      <c r="E67" s="73" t="e">
        <f>VLOOKUP($C67,Teams!$A:$D,5,0)</f>
        <v>#REF!</v>
      </c>
      <c r="F67" s="73" t="e">
        <f t="shared" si="3"/>
        <v>#REF!</v>
      </c>
      <c r="G67" s="74" t="s">
        <v>113</v>
      </c>
      <c r="H67" s="73" t="s">
        <v>114</v>
      </c>
      <c r="I67" s="82" t="e">
        <f>VLOOKUP(B67,#REF!,2,0)</f>
        <v>#REF!</v>
      </c>
      <c r="J67" s="83" t="str">
        <f t="shared" si="4"/>
        <v>Race 11</v>
      </c>
      <c r="K67" s="78" t="e">
        <f>VLOOKUP($C67,Teams!$A:$D,6,0)</f>
        <v>#REF!</v>
      </c>
      <c r="L67" s="73" t="e">
        <f>VLOOKUP(B67,#REF!,9,0)</f>
        <v>#REF!</v>
      </c>
    </row>
    <row r="68" spans="1:12" x14ac:dyDescent="0.2">
      <c r="A68" s="85">
        <f t="shared" si="2"/>
        <v>12</v>
      </c>
      <c r="B68" s="85">
        <f>B62</f>
        <v>1</v>
      </c>
      <c r="C68" s="85" t="e">
        <f>VLOOKUP($A68,'Pairing list'!$B:$H,$B68+1,0)</f>
        <v>#REF!</v>
      </c>
      <c r="D68" s="73" t="e">
        <f>VLOOKUP($C68,Teams!$A:$D,2,0)</f>
        <v>#REF!</v>
      </c>
      <c r="E68" s="73" t="e">
        <f>VLOOKUP($C68,Teams!$A:$D,5,0)</f>
        <v>#REF!</v>
      </c>
      <c r="F68" s="73" t="e">
        <f t="shared" si="3"/>
        <v>#REF!</v>
      </c>
      <c r="G68" s="74" t="s">
        <v>113</v>
      </c>
      <c r="H68" s="73" t="s">
        <v>114</v>
      </c>
      <c r="I68" s="82" t="e">
        <f>VLOOKUP(B68,#REF!,2,0)</f>
        <v>#REF!</v>
      </c>
      <c r="J68" s="83" t="str">
        <f t="shared" si="4"/>
        <v>Race 12</v>
      </c>
      <c r="K68" s="78" t="e">
        <f>VLOOKUP($C68,Teams!$A:$D,6,0)</f>
        <v>#REF!</v>
      </c>
      <c r="L68" s="73" t="e">
        <f>VLOOKUP(B68,#REF!,9,0)</f>
        <v>#REF!</v>
      </c>
    </row>
    <row r="69" spans="1:12" x14ac:dyDescent="0.2">
      <c r="A69" s="85">
        <f t="shared" si="2"/>
        <v>12</v>
      </c>
      <c r="B69" s="85">
        <f>B68+1</f>
        <v>2</v>
      </c>
      <c r="C69" s="85" t="e">
        <f>VLOOKUP($A69,'Pairing list'!$B:$H,$B69+1,0)</f>
        <v>#REF!</v>
      </c>
      <c r="D69" s="73" t="e">
        <f>VLOOKUP($C69,Teams!$A:$D,2,0)</f>
        <v>#REF!</v>
      </c>
      <c r="E69" s="73" t="e">
        <f>VLOOKUP($C69,Teams!$A:$D,5,0)</f>
        <v>#REF!</v>
      </c>
      <c r="F69" s="73" t="e">
        <f t="shared" si="3"/>
        <v>#REF!</v>
      </c>
      <c r="G69" s="74" t="s">
        <v>113</v>
      </c>
      <c r="H69" s="73" t="s">
        <v>114</v>
      </c>
      <c r="I69" s="82" t="e">
        <f>VLOOKUP(B69,#REF!,2,0)</f>
        <v>#REF!</v>
      </c>
      <c r="J69" s="83" t="str">
        <f t="shared" si="4"/>
        <v>Race 12</v>
      </c>
      <c r="K69" s="78" t="e">
        <f>VLOOKUP($C69,Teams!$A:$D,6,0)</f>
        <v>#REF!</v>
      </c>
      <c r="L69" s="73" t="e">
        <f>VLOOKUP(B69,#REF!,9,0)</f>
        <v>#REF!</v>
      </c>
    </row>
    <row r="70" spans="1:12" x14ac:dyDescent="0.2">
      <c r="A70" s="85">
        <f t="shared" si="2"/>
        <v>12</v>
      </c>
      <c r="B70" s="85">
        <f>B69+1</f>
        <v>3</v>
      </c>
      <c r="C70" s="85" t="e">
        <f>VLOOKUP($A70,'Pairing list'!$B:$H,$B70+1,0)</f>
        <v>#REF!</v>
      </c>
      <c r="D70" s="73" t="e">
        <f>VLOOKUP($C70,Teams!$A:$D,2,0)</f>
        <v>#REF!</v>
      </c>
      <c r="E70" s="73" t="e">
        <f>VLOOKUP($C70,Teams!$A:$D,5,0)</f>
        <v>#REF!</v>
      </c>
      <c r="F70" s="73" t="e">
        <f t="shared" si="3"/>
        <v>#REF!</v>
      </c>
      <c r="G70" s="74" t="s">
        <v>113</v>
      </c>
      <c r="H70" s="73" t="s">
        <v>114</v>
      </c>
      <c r="I70" s="82" t="e">
        <f>VLOOKUP(B70,#REF!,2,0)</f>
        <v>#REF!</v>
      </c>
      <c r="J70" s="83" t="str">
        <f t="shared" si="4"/>
        <v>Race 12</v>
      </c>
      <c r="K70" s="78" t="e">
        <f>VLOOKUP($C70,Teams!$A:$D,6,0)</f>
        <v>#REF!</v>
      </c>
      <c r="L70" s="73" t="e">
        <f>VLOOKUP(B70,#REF!,9,0)</f>
        <v>#REF!</v>
      </c>
    </row>
    <row r="71" spans="1:12" x14ac:dyDescent="0.2">
      <c r="A71" s="85">
        <f t="shared" si="2"/>
        <v>12</v>
      </c>
      <c r="B71" s="85">
        <f>B70+1</f>
        <v>4</v>
      </c>
      <c r="C71" s="85" t="e">
        <f>VLOOKUP($A71,'Pairing list'!$B:$H,$B71+1,0)</f>
        <v>#REF!</v>
      </c>
      <c r="D71" s="73" t="e">
        <f>VLOOKUP($C71,Teams!$A:$D,2,0)</f>
        <v>#REF!</v>
      </c>
      <c r="E71" s="73" t="e">
        <f>VLOOKUP($C71,Teams!$A:$D,5,0)</f>
        <v>#REF!</v>
      </c>
      <c r="F71" s="73" t="e">
        <f t="shared" si="3"/>
        <v>#REF!</v>
      </c>
      <c r="G71" s="74" t="s">
        <v>113</v>
      </c>
      <c r="H71" s="73" t="s">
        <v>114</v>
      </c>
      <c r="I71" s="82" t="e">
        <f>VLOOKUP(B71,#REF!,2,0)</f>
        <v>#REF!</v>
      </c>
      <c r="J71" s="83" t="str">
        <f t="shared" si="4"/>
        <v>Race 12</v>
      </c>
      <c r="K71" s="78" t="e">
        <f>VLOOKUP($C71,Teams!$A:$D,6,0)</f>
        <v>#REF!</v>
      </c>
      <c r="L71" s="73" t="e">
        <f>VLOOKUP(B71,#REF!,9,0)</f>
        <v>#REF!</v>
      </c>
    </row>
    <row r="72" spans="1:12" x14ac:dyDescent="0.2">
      <c r="A72" s="85">
        <f t="shared" ref="A72:A135" si="5">A66+1</f>
        <v>12</v>
      </c>
      <c r="B72" s="85">
        <f>B71+1</f>
        <v>5</v>
      </c>
      <c r="C72" s="85" t="e">
        <f>VLOOKUP($A72,'Pairing list'!$B:$H,$B72+1,0)</f>
        <v>#REF!</v>
      </c>
      <c r="D72" s="73" t="e">
        <f>VLOOKUP($C72,Teams!$A:$D,2,0)</f>
        <v>#REF!</v>
      </c>
      <c r="E72" s="73" t="e">
        <f>VLOOKUP($C72,Teams!$A:$D,5,0)</f>
        <v>#REF!</v>
      </c>
      <c r="F72" s="73" t="e">
        <f t="shared" si="3"/>
        <v>#REF!</v>
      </c>
      <c r="G72" s="74" t="s">
        <v>113</v>
      </c>
      <c r="H72" s="73" t="s">
        <v>114</v>
      </c>
      <c r="I72" s="82" t="e">
        <f>VLOOKUP(B72,#REF!,2,0)</f>
        <v>#REF!</v>
      </c>
      <c r="J72" s="83" t="str">
        <f t="shared" si="4"/>
        <v>Race 12</v>
      </c>
      <c r="K72" s="78" t="e">
        <f>VLOOKUP($C72,Teams!$A:$D,6,0)</f>
        <v>#REF!</v>
      </c>
      <c r="L72" s="73" t="e">
        <f>VLOOKUP(B72,#REF!,9,0)</f>
        <v>#REF!</v>
      </c>
    </row>
    <row r="73" spans="1:12" x14ac:dyDescent="0.2">
      <c r="A73" s="85">
        <f t="shared" si="5"/>
        <v>12</v>
      </c>
      <c r="B73" s="85">
        <f>B72+1</f>
        <v>6</v>
      </c>
      <c r="C73" s="85" t="e">
        <f>VLOOKUP($A73,'Pairing list'!$B:$H,$B73+1,0)</f>
        <v>#REF!</v>
      </c>
      <c r="D73" s="73" t="e">
        <f>VLOOKUP($C73,Teams!$A:$D,2,0)</f>
        <v>#REF!</v>
      </c>
      <c r="E73" s="73" t="e">
        <f>VLOOKUP($C73,Teams!$A:$D,5,0)</f>
        <v>#REF!</v>
      </c>
      <c r="F73" s="73" t="e">
        <f t="shared" si="3"/>
        <v>#REF!</v>
      </c>
      <c r="G73" s="74" t="s">
        <v>113</v>
      </c>
      <c r="H73" s="73" t="s">
        <v>114</v>
      </c>
      <c r="I73" s="82" t="e">
        <f>VLOOKUP(B73,#REF!,2,0)</f>
        <v>#REF!</v>
      </c>
      <c r="J73" s="83" t="str">
        <f t="shared" si="4"/>
        <v>Race 12</v>
      </c>
      <c r="K73" s="78" t="e">
        <f>VLOOKUP($C73,Teams!$A:$D,6,0)</f>
        <v>#REF!</v>
      </c>
      <c r="L73" s="73" t="e">
        <f>VLOOKUP(B73,#REF!,9,0)</f>
        <v>#REF!</v>
      </c>
    </row>
    <row r="74" spans="1:12" x14ac:dyDescent="0.2">
      <c r="A74" s="85">
        <f t="shared" si="5"/>
        <v>13</v>
      </c>
      <c r="B74" s="85">
        <f>B68</f>
        <v>1</v>
      </c>
      <c r="C74" s="85" t="e">
        <f>VLOOKUP($A74,'Pairing list'!$B:$H,$B74+1,0)</f>
        <v>#REF!</v>
      </c>
      <c r="D74" s="73" t="e">
        <f>VLOOKUP($C74,Teams!$A:$D,2,0)</f>
        <v>#REF!</v>
      </c>
      <c r="E74" s="73" t="e">
        <f>VLOOKUP($C74,Teams!$A:$D,5,0)</f>
        <v>#REF!</v>
      </c>
      <c r="F74" s="73" t="e">
        <f t="shared" si="3"/>
        <v>#REF!</v>
      </c>
      <c r="G74" s="74" t="s">
        <v>113</v>
      </c>
      <c r="H74" s="73" t="s">
        <v>114</v>
      </c>
      <c r="I74" s="82" t="e">
        <f>VLOOKUP(B74,#REF!,2,0)</f>
        <v>#REF!</v>
      </c>
      <c r="J74" s="83" t="str">
        <f t="shared" si="4"/>
        <v>Race 13</v>
      </c>
      <c r="K74" s="78" t="e">
        <f>VLOOKUP($C74,Teams!$A:$D,6,0)</f>
        <v>#REF!</v>
      </c>
      <c r="L74" s="73" t="e">
        <f>VLOOKUP(B74,#REF!,9,0)</f>
        <v>#REF!</v>
      </c>
    </row>
    <row r="75" spans="1:12" x14ac:dyDescent="0.2">
      <c r="A75" s="85">
        <f t="shared" si="5"/>
        <v>13</v>
      </c>
      <c r="B75" s="85">
        <f>B74+1</f>
        <v>2</v>
      </c>
      <c r="C75" s="85" t="e">
        <f>VLOOKUP($A75,'Pairing list'!$B:$H,$B75+1,0)</f>
        <v>#REF!</v>
      </c>
      <c r="D75" s="73" t="e">
        <f>VLOOKUP($C75,Teams!$A:$D,2,0)</f>
        <v>#REF!</v>
      </c>
      <c r="E75" s="73" t="e">
        <f>VLOOKUP($C75,Teams!$A:$D,5,0)</f>
        <v>#REF!</v>
      </c>
      <c r="F75" s="73" t="e">
        <f t="shared" si="3"/>
        <v>#REF!</v>
      </c>
      <c r="G75" s="74" t="s">
        <v>113</v>
      </c>
      <c r="H75" s="73" t="s">
        <v>114</v>
      </c>
      <c r="I75" s="82" t="e">
        <f>VLOOKUP(B75,#REF!,2,0)</f>
        <v>#REF!</v>
      </c>
      <c r="J75" s="83" t="str">
        <f t="shared" si="4"/>
        <v>Race 13</v>
      </c>
      <c r="K75" s="78" t="e">
        <f>VLOOKUP($C75,Teams!$A:$D,6,0)</f>
        <v>#REF!</v>
      </c>
      <c r="L75" s="73" t="e">
        <f>VLOOKUP(B75,#REF!,9,0)</f>
        <v>#REF!</v>
      </c>
    </row>
    <row r="76" spans="1:12" x14ac:dyDescent="0.2">
      <c r="A76" s="85">
        <f t="shared" si="5"/>
        <v>13</v>
      </c>
      <c r="B76" s="85">
        <f>B75+1</f>
        <v>3</v>
      </c>
      <c r="C76" s="85" t="e">
        <f>VLOOKUP($A76,'Pairing list'!$B:$H,$B76+1,0)</f>
        <v>#REF!</v>
      </c>
      <c r="D76" s="73" t="e">
        <f>VLOOKUP($C76,Teams!$A:$D,2,0)</f>
        <v>#REF!</v>
      </c>
      <c r="E76" s="73" t="e">
        <f>VLOOKUP($C76,Teams!$A:$D,5,0)</f>
        <v>#REF!</v>
      </c>
      <c r="F76" s="73" t="e">
        <f t="shared" si="3"/>
        <v>#REF!</v>
      </c>
      <c r="G76" s="74" t="s">
        <v>113</v>
      </c>
      <c r="H76" s="73" t="s">
        <v>114</v>
      </c>
      <c r="I76" s="82" t="e">
        <f>VLOOKUP(B76,#REF!,2,0)</f>
        <v>#REF!</v>
      </c>
      <c r="J76" s="83" t="str">
        <f t="shared" si="4"/>
        <v>Race 13</v>
      </c>
      <c r="K76" s="78" t="e">
        <f>VLOOKUP($C76,Teams!$A:$D,6,0)</f>
        <v>#REF!</v>
      </c>
      <c r="L76" s="73" t="e">
        <f>VLOOKUP(B76,#REF!,9,0)</f>
        <v>#REF!</v>
      </c>
    </row>
    <row r="77" spans="1:12" x14ac:dyDescent="0.2">
      <c r="A77" s="85">
        <f t="shared" si="5"/>
        <v>13</v>
      </c>
      <c r="B77" s="85">
        <f>B76+1</f>
        <v>4</v>
      </c>
      <c r="C77" s="85" t="e">
        <f>VLOOKUP($A77,'Pairing list'!$B:$H,$B77+1,0)</f>
        <v>#REF!</v>
      </c>
      <c r="D77" s="73" t="e">
        <f>VLOOKUP($C77,Teams!$A:$D,2,0)</f>
        <v>#REF!</v>
      </c>
      <c r="E77" s="73" t="e">
        <f>VLOOKUP($C77,Teams!$A:$D,5,0)</f>
        <v>#REF!</v>
      </c>
      <c r="F77" s="73" t="e">
        <f t="shared" si="3"/>
        <v>#REF!</v>
      </c>
      <c r="G77" s="74" t="s">
        <v>113</v>
      </c>
      <c r="H77" s="73" t="s">
        <v>114</v>
      </c>
      <c r="I77" s="82" t="e">
        <f>VLOOKUP(B77,#REF!,2,0)</f>
        <v>#REF!</v>
      </c>
      <c r="J77" s="83" t="str">
        <f t="shared" si="4"/>
        <v>Race 13</v>
      </c>
      <c r="K77" s="78" t="e">
        <f>VLOOKUP($C77,Teams!$A:$D,6,0)</f>
        <v>#REF!</v>
      </c>
      <c r="L77" s="73" t="e">
        <f>VLOOKUP(B77,#REF!,9,0)</f>
        <v>#REF!</v>
      </c>
    </row>
    <row r="78" spans="1:12" x14ac:dyDescent="0.2">
      <c r="A78" s="85">
        <f t="shared" si="5"/>
        <v>13</v>
      </c>
      <c r="B78" s="85">
        <f>B77+1</f>
        <v>5</v>
      </c>
      <c r="C78" s="85" t="e">
        <f>VLOOKUP($A78,'Pairing list'!$B:$H,$B78+1,0)</f>
        <v>#REF!</v>
      </c>
      <c r="D78" s="73" t="e">
        <f>VLOOKUP($C78,Teams!$A:$D,2,0)</f>
        <v>#REF!</v>
      </c>
      <c r="E78" s="73" t="e">
        <f>VLOOKUP($C78,Teams!$A:$D,5,0)</f>
        <v>#REF!</v>
      </c>
      <c r="F78" s="73" t="e">
        <f t="shared" si="3"/>
        <v>#REF!</v>
      </c>
      <c r="G78" s="74" t="s">
        <v>113</v>
      </c>
      <c r="H78" s="73" t="s">
        <v>114</v>
      </c>
      <c r="I78" s="82" t="e">
        <f>VLOOKUP(B78,#REF!,2,0)</f>
        <v>#REF!</v>
      </c>
      <c r="J78" s="83" t="str">
        <f t="shared" si="4"/>
        <v>Race 13</v>
      </c>
      <c r="K78" s="78" t="e">
        <f>VLOOKUP($C78,Teams!$A:$D,6,0)</f>
        <v>#REF!</v>
      </c>
      <c r="L78" s="73" t="e">
        <f>VLOOKUP(B78,#REF!,9,0)</f>
        <v>#REF!</v>
      </c>
    </row>
    <row r="79" spans="1:12" x14ac:dyDescent="0.2">
      <c r="A79" s="85">
        <f t="shared" si="5"/>
        <v>13</v>
      </c>
      <c r="B79" s="85">
        <f>B78+1</f>
        <v>6</v>
      </c>
      <c r="C79" s="85" t="e">
        <f>VLOOKUP($A79,'Pairing list'!$B:$H,$B79+1,0)</f>
        <v>#REF!</v>
      </c>
      <c r="D79" s="73" t="e">
        <f>VLOOKUP($C79,Teams!$A:$D,2,0)</f>
        <v>#REF!</v>
      </c>
      <c r="E79" s="73" t="e">
        <f>VLOOKUP($C79,Teams!$A:$D,5,0)</f>
        <v>#REF!</v>
      </c>
      <c r="F79" s="73" t="e">
        <f t="shared" si="3"/>
        <v>#REF!</v>
      </c>
      <c r="G79" s="74" t="s">
        <v>113</v>
      </c>
      <c r="H79" s="73" t="s">
        <v>114</v>
      </c>
      <c r="I79" s="82" t="e">
        <f>VLOOKUP(B79,#REF!,2,0)</f>
        <v>#REF!</v>
      </c>
      <c r="J79" s="83" t="str">
        <f t="shared" si="4"/>
        <v>Race 13</v>
      </c>
      <c r="K79" s="78" t="e">
        <f>VLOOKUP($C79,Teams!$A:$D,6,0)</f>
        <v>#REF!</v>
      </c>
      <c r="L79" s="73" t="e">
        <f>VLOOKUP(B79,#REF!,9,0)</f>
        <v>#REF!</v>
      </c>
    </row>
    <row r="80" spans="1:12" x14ac:dyDescent="0.2">
      <c r="A80" s="85">
        <f t="shared" si="5"/>
        <v>14</v>
      </c>
      <c r="B80" s="85">
        <f>B74</f>
        <v>1</v>
      </c>
      <c r="C80" s="85" t="e">
        <f>VLOOKUP($A80,'Pairing list'!$B:$H,$B80+1,0)</f>
        <v>#REF!</v>
      </c>
      <c r="D80" s="73" t="e">
        <f>VLOOKUP($C80,Teams!$A:$D,2,0)</f>
        <v>#REF!</v>
      </c>
      <c r="E80" s="73" t="e">
        <f>VLOOKUP($C80,Teams!$A:$D,5,0)</f>
        <v>#REF!</v>
      </c>
      <c r="F80" s="73" t="e">
        <f t="shared" si="3"/>
        <v>#REF!</v>
      </c>
      <c r="G80" s="74" t="s">
        <v>113</v>
      </c>
      <c r="H80" s="73" t="s">
        <v>114</v>
      </c>
      <c r="I80" s="82" t="e">
        <f>VLOOKUP(B80,#REF!,2,0)</f>
        <v>#REF!</v>
      </c>
      <c r="J80" s="83" t="str">
        <f t="shared" si="4"/>
        <v>Race 14</v>
      </c>
      <c r="K80" s="78" t="e">
        <f>VLOOKUP($C80,Teams!$A:$D,6,0)</f>
        <v>#REF!</v>
      </c>
      <c r="L80" s="73" t="e">
        <f>VLOOKUP(B80,#REF!,9,0)</f>
        <v>#REF!</v>
      </c>
    </row>
    <row r="81" spans="1:12" x14ac:dyDescent="0.2">
      <c r="A81" s="85">
        <f t="shared" si="5"/>
        <v>14</v>
      </c>
      <c r="B81" s="85">
        <f>B80+1</f>
        <v>2</v>
      </c>
      <c r="C81" s="85" t="e">
        <f>VLOOKUP($A81,'Pairing list'!$B:$H,$B81+1,0)</f>
        <v>#REF!</v>
      </c>
      <c r="D81" s="73" t="e">
        <f>VLOOKUP($C81,Teams!$A:$D,2,0)</f>
        <v>#REF!</v>
      </c>
      <c r="E81" s="73" t="e">
        <f>VLOOKUP($C81,Teams!$A:$D,5,0)</f>
        <v>#REF!</v>
      </c>
      <c r="F81" s="73" t="e">
        <f t="shared" si="3"/>
        <v>#REF!</v>
      </c>
      <c r="G81" s="74" t="s">
        <v>113</v>
      </c>
      <c r="H81" s="73" t="s">
        <v>114</v>
      </c>
      <c r="I81" s="82" t="e">
        <f>VLOOKUP(B81,#REF!,2,0)</f>
        <v>#REF!</v>
      </c>
      <c r="J81" s="83" t="str">
        <f t="shared" si="4"/>
        <v>Race 14</v>
      </c>
      <c r="K81" s="78" t="e">
        <f>VLOOKUP($C81,Teams!$A:$D,6,0)</f>
        <v>#REF!</v>
      </c>
      <c r="L81" s="73" t="e">
        <f>VLOOKUP(B81,#REF!,9,0)</f>
        <v>#REF!</v>
      </c>
    </row>
    <row r="82" spans="1:12" x14ac:dyDescent="0.2">
      <c r="A82" s="85">
        <f t="shared" si="5"/>
        <v>14</v>
      </c>
      <c r="B82" s="85">
        <f>B81+1</f>
        <v>3</v>
      </c>
      <c r="C82" s="85" t="e">
        <f>VLOOKUP($A82,'Pairing list'!$B:$H,$B82+1,0)</f>
        <v>#REF!</v>
      </c>
      <c r="D82" s="73" t="e">
        <f>VLOOKUP($C82,Teams!$A:$D,2,0)</f>
        <v>#REF!</v>
      </c>
      <c r="E82" s="73" t="e">
        <f>VLOOKUP($C82,Teams!$A:$D,5,0)</f>
        <v>#REF!</v>
      </c>
      <c r="F82" s="73" t="e">
        <f t="shared" si="3"/>
        <v>#REF!</v>
      </c>
      <c r="G82" s="74" t="s">
        <v>113</v>
      </c>
      <c r="H82" s="73" t="s">
        <v>114</v>
      </c>
      <c r="I82" s="82" t="e">
        <f>VLOOKUP(B82,#REF!,2,0)</f>
        <v>#REF!</v>
      </c>
      <c r="J82" s="83" t="str">
        <f t="shared" si="4"/>
        <v>Race 14</v>
      </c>
      <c r="K82" s="78" t="e">
        <f>VLOOKUP($C82,Teams!$A:$D,6,0)</f>
        <v>#REF!</v>
      </c>
      <c r="L82" s="73" t="e">
        <f>VLOOKUP(B82,#REF!,9,0)</f>
        <v>#REF!</v>
      </c>
    </row>
    <row r="83" spans="1:12" x14ac:dyDescent="0.2">
      <c r="A83" s="85">
        <f t="shared" si="5"/>
        <v>14</v>
      </c>
      <c r="B83" s="85">
        <f>B82+1</f>
        <v>4</v>
      </c>
      <c r="C83" s="85" t="e">
        <f>VLOOKUP($A83,'Pairing list'!$B:$H,$B83+1,0)</f>
        <v>#REF!</v>
      </c>
      <c r="D83" s="73" t="e">
        <f>VLOOKUP($C83,Teams!$A:$D,2,0)</f>
        <v>#REF!</v>
      </c>
      <c r="E83" s="73" t="e">
        <f>VLOOKUP($C83,Teams!$A:$D,5,0)</f>
        <v>#REF!</v>
      </c>
      <c r="F83" s="73" t="e">
        <f t="shared" si="3"/>
        <v>#REF!</v>
      </c>
      <c r="G83" s="74" t="s">
        <v>113</v>
      </c>
      <c r="H83" s="73" t="s">
        <v>114</v>
      </c>
      <c r="I83" s="82" t="e">
        <f>VLOOKUP(B83,#REF!,2,0)</f>
        <v>#REF!</v>
      </c>
      <c r="J83" s="83" t="str">
        <f t="shared" si="4"/>
        <v>Race 14</v>
      </c>
      <c r="K83" s="78" t="e">
        <f>VLOOKUP($C83,Teams!$A:$D,6,0)</f>
        <v>#REF!</v>
      </c>
      <c r="L83" s="73" t="e">
        <f>VLOOKUP(B83,#REF!,9,0)</f>
        <v>#REF!</v>
      </c>
    </row>
    <row r="84" spans="1:12" x14ac:dyDescent="0.2">
      <c r="A84" s="85">
        <f t="shared" si="5"/>
        <v>14</v>
      </c>
      <c r="B84" s="85">
        <f>B83+1</f>
        <v>5</v>
      </c>
      <c r="C84" s="85" t="e">
        <f>VLOOKUP($A84,'Pairing list'!$B:$H,$B84+1,0)</f>
        <v>#REF!</v>
      </c>
      <c r="D84" s="73" t="e">
        <f>VLOOKUP($C84,Teams!$A:$D,2,0)</f>
        <v>#REF!</v>
      </c>
      <c r="E84" s="73" t="e">
        <f>VLOOKUP($C84,Teams!$A:$D,5,0)</f>
        <v>#REF!</v>
      </c>
      <c r="F84" s="73" t="e">
        <f t="shared" si="3"/>
        <v>#REF!</v>
      </c>
      <c r="G84" s="74" t="s">
        <v>113</v>
      </c>
      <c r="H84" s="73" t="s">
        <v>114</v>
      </c>
      <c r="I84" s="82" t="e">
        <f>VLOOKUP(B84,#REF!,2,0)</f>
        <v>#REF!</v>
      </c>
      <c r="J84" s="83" t="str">
        <f t="shared" si="4"/>
        <v>Race 14</v>
      </c>
      <c r="K84" s="78" t="e">
        <f>VLOOKUP($C84,Teams!$A:$D,6,0)</f>
        <v>#REF!</v>
      </c>
      <c r="L84" s="73" t="e">
        <f>VLOOKUP(B84,#REF!,9,0)</f>
        <v>#REF!</v>
      </c>
    </row>
    <row r="85" spans="1:12" x14ac:dyDescent="0.2">
      <c r="A85" s="85">
        <f t="shared" si="5"/>
        <v>14</v>
      </c>
      <c r="B85" s="85">
        <f>B84+1</f>
        <v>6</v>
      </c>
      <c r="C85" s="85" t="e">
        <f>VLOOKUP($A85,'Pairing list'!$B:$H,$B85+1,0)</f>
        <v>#REF!</v>
      </c>
      <c r="D85" s="73" t="e">
        <f>VLOOKUP($C85,Teams!$A:$D,2,0)</f>
        <v>#REF!</v>
      </c>
      <c r="E85" s="73" t="e">
        <f>VLOOKUP($C85,Teams!$A:$D,5,0)</f>
        <v>#REF!</v>
      </c>
      <c r="F85" s="73" t="e">
        <f t="shared" si="3"/>
        <v>#REF!</v>
      </c>
      <c r="G85" s="74" t="s">
        <v>113</v>
      </c>
      <c r="H85" s="73" t="s">
        <v>114</v>
      </c>
      <c r="I85" s="82" t="e">
        <f>VLOOKUP(B85,#REF!,2,0)</f>
        <v>#REF!</v>
      </c>
      <c r="J85" s="83" t="str">
        <f t="shared" si="4"/>
        <v>Race 14</v>
      </c>
      <c r="K85" s="78" t="e">
        <f>VLOOKUP($C85,Teams!$A:$D,6,0)</f>
        <v>#REF!</v>
      </c>
      <c r="L85" s="73" t="e">
        <f>VLOOKUP(B85,#REF!,9,0)</f>
        <v>#REF!</v>
      </c>
    </row>
    <row r="86" spans="1:12" x14ac:dyDescent="0.2">
      <c r="A86" s="85">
        <f t="shared" si="5"/>
        <v>15</v>
      </c>
      <c r="B86" s="85">
        <f>B80</f>
        <v>1</v>
      </c>
      <c r="C86" s="85" t="e">
        <f>VLOOKUP($A86,'Pairing list'!$B:$H,$B86+1,0)</f>
        <v>#REF!</v>
      </c>
      <c r="D86" s="73" t="e">
        <f>VLOOKUP($C86,Teams!$A:$D,2,0)</f>
        <v>#REF!</v>
      </c>
      <c r="E86" s="73" t="e">
        <f>VLOOKUP($C86,Teams!$A:$D,5,0)</f>
        <v>#REF!</v>
      </c>
      <c r="F86" s="73" t="e">
        <f t="shared" si="3"/>
        <v>#REF!</v>
      </c>
      <c r="G86" s="74" t="s">
        <v>113</v>
      </c>
      <c r="H86" s="73" t="s">
        <v>114</v>
      </c>
      <c r="I86" s="82" t="e">
        <f>VLOOKUP(B86,#REF!,2,0)</f>
        <v>#REF!</v>
      </c>
      <c r="J86" s="83" t="str">
        <f t="shared" si="4"/>
        <v>Race 15</v>
      </c>
      <c r="K86" s="78" t="e">
        <f>VLOOKUP($C86,Teams!$A:$D,6,0)</f>
        <v>#REF!</v>
      </c>
      <c r="L86" s="73" t="e">
        <f>VLOOKUP(B86,#REF!,9,0)</f>
        <v>#REF!</v>
      </c>
    </row>
    <row r="87" spans="1:12" x14ac:dyDescent="0.2">
      <c r="A87" s="85">
        <f t="shared" si="5"/>
        <v>15</v>
      </c>
      <c r="B87" s="85">
        <f>B86+1</f>
        <v>2</v>
      </c>
      <c r="C87" s="85" t="e">
        <f>VLOOKUP($A87,'Pairing list'!$B:$H,$B87+1,0)</f>
        <v>#REF!</v>
      </c>
      <c r="D87" s="73" t="e">
        <f>VLOOKUP($C87,Teams!$A:$D,2,0)</f>
        <v>#REF!</v>
      </c>
      <c r="E87" s="73" t="e">
        <f>VLOOKUP($C87,Teams!$A:$D,5,0)</f>
        <v>#REF!</v>
      </c>
      <c r="F87" s="73" t="e">
        <f t="shared" si="3"/>
        <v>#REF!</v>
      </c>
      <c r="G87" s="74" t="s">
        <v>113</v>
      </c>
      <c r="H87" s="73" t="s">
        <v>114</v>
      </c>
      <c r="I87" s="82" t="e">
        <f>VLOOKUP(B87,#REF!,2,0)</f>
        <v>#REF!</v>
      </c>
      <c r="J87" s="83" t="str">
        <f t="shared" si="4"/>
        <v>Race 15</v>
      </c>
      <c r="K87" s="78" t="e">
        <f>VLOOKUP($C87,Teams!$A:$D,6,0)</f>
        <v>#REF!</v>
      </c>
      <c r="L87" s="73" t="e">
        <f>VLOOKUP(B87,#REF!,9,0)</f>
        <v>#REF!</v>
      </c>
    </row>
    <row r="88" spans="1:12" x14ac:dyDescent="0.2">
      <c r="A88" s="85">
        <f t="shared" si="5"/>
        <v>15</v>
      </c>
      <c r="B88" s="85">
        <f>B87+1</f>
        <v>3</v>
      </c>
      <c r="C88" s="85" t="e">
        <f>VLOOKUP($A88,'Pairing list'!$B:$H,$B88+1,0)</f>
        <v>#REF!</v>
      </c>
      <c r="D88" s="73" t="e">
        <f>VLOOKUP($C88,Teams!$A:$D,2,0)</f>
        <v>#REF!</v>
      </c>
      <c r="E88" s="73" t="e">
        <f>VLOOKUP($C88,Teams!$A:$D,5,0)</f>
        <v>#REF!</v>
      </c>
      <c r="F88" s="73" t="e">
        <f t="shared" si="3"/>
        <v>#REF!</v>
      </c>
      <c r="G88" s="74" t="s">
        <v>113</v>
      </c>
      <c r="H88" s="73" t="s">
        <v>114</v>
      </c>
      <c r="I88" s="82" t="e">
        <f>VLOOKUP(B88,#REF!,2,0)</f>
        <v>#REF!</v>
      </c>
      <c r="J88" s="83" t="str">
        <f t="shared" si="4"/>
        <v>Race 15</v>
      </c>
      <c r="K88" s="78" t="e">
        <f>VLOOKUP($C88,Teams!$A:$D,6,0)</f>
        <v>#REF!</v>
      </c>
      <c r="L88" s="73" t="e">
        <f>VLOOKUP(B88,#REF!,9,0)</f>
        <v>#REF!</v>
      </c>
    </row>
    <row r="89" spans="1:12" x14ac:dyDescent="0.2">
      <c r="A89" s="85">
        <f t="shared" si="5"/>
        <v>15</v>
      </c>
      <c r="B89" s="85">
        <f>B88+1</f>
        <v>4</v>
      </c>
      <c r="C89" s="85" t="e">
        <f>VLOOKUP($A89,'Pairing list'!$B:$H,$B89+1,0)</f>
        <v>#REF!</v>
      </c>
      <c r="D89" s="73" t="e">
        <f>VLOOKUP($C89,Teams!$A:$D,2,0)</f>
        <v>#REF!</v>
      </c>
      <c r="E89" s="73" t="e">
        <f>VLOOKUP($C89,Teams!$A:$D,5,0)</f>
        <v>#REF!</v>
      </c>
      <c r="F89" s="73" t="e">
        <f t="shared" si="3"/>
        <v>#REF!</v>
      </c>
      <c r="G89" s="74" t="s">
        <v>113</v>
      </c>
      <c r="H89" s="73" t="s">
        <v>114</v>
      </c>
      <c r="I89" s="82" t="e">
        <f>VLOOKUP(B89,#REF!,2,0)</f>
        <v>#REF!</v>
      </c>
      <c r="J89" s="83" t="str">
        <f t="shared" si="4"/>
        <v>Race 15</v>
      </c>
      <c r="K89" s="78" t="e">
        <f>VLOOKUP($C89,Teams!$A:$D,6,0)</f>
        <v>#REF!</v>
      </c>
      <c r="L89" s="73" t="e">
        <f>VLOOKUP(B89,#REF!,9,0)</f>
        <v>#REF!</v>
      </c>
    </row>
    <row r="90" spans="1:12" x14ac:dyDescent="0.2">
      <c r="A90" s="85">
        <f t="shared" si="5"/>
        <v>15</v>
      </c>
      <c r="B90" s="85">
        <f>B89+1</f>
        <v>5</v>
      </c>
      <c r="C90" s="85" t="e">
        <f>VLOOKUP($A90,'Pairing list'!$B:$H,$B90+1,0)</f>
        <v>#REF!</v>
      </c>
      <c r="D90" s="73" t="e">
        <f>VLOOKUP($C90,Teams!$A:$D,2,0)</f>
        <v>#REF!</v>
      </c>
      <c r="E90" s="73" t="e">
        <f>VLOOKUP($C90,Teams!$A:$D,5,0)</f>
        <v>#REF!</v>
      </c>
      <c r="F90" s="73" t="e">
        <f t="shared" si="3"/>
        <v>#REF!</v>
      </c>
      <c r="G90" s="74" t="s">
        <v>113</v>
      </c>
      <c r="H90" s="73" t="s">
        <v>114</v>
      </c>
      <c r="I90" s="82" t="e">
        <f>VLOOKUP(B90,#REF!,2,0)</f>
        <v>#REF!</v>
      </c>
      <c r="J90" s="83" t="str">
        <f t="shared" si="4"/>
        <v>Race 15</v>
      </c>
      <c r="K90" s="78" t="e">
        <f>VLOOKUP($C90,Teams!$A:$D,6,0)</f>
        <v>#REF!</v>
      </c>
      <c r="L90" s="73" t="e">
        <f>VLOOKUP(B90,#REF!,9,0)</f>
        <v>#REF!</v>
      </c>
    </row>
    <row r="91" spans="1:12" x14ac:dyDescent="0.2">
      <c r="A91" s="85">
        <f t="shared" si="5"/>
        <v>15</v>
      </c>
      <c r="B91" s="85">
        <f>B90+1</f>
        <v>6</v>
      </c>
      <c r="C91" s="85" t="e">
        <f>VLOOKUP($A91,'Pairing list'!$B:$H,$B91+1,0)</f>
        <v>#REF!</v>
      </c>
      <c r="D91" s="73" t="e">
        <f>VLOOKUP($C91,Teams!$A:$D,2,0)</f>
        <v>#REF!</v>
      </c>
      <c r="E91" s="73" t="e">
        <f>VLOOKUP($C91,Teams!$A:$D,5,0)</f>
        <v>#REF!</v>
      </c>
      <c r="F91" s="73" t="e">
        <f t="shared" si="3"/>
        <v>#REF!</v>
      </c>
      <c r="G91" s="74" t="s">
        <v>113</v>
      </c>
      <c r="H91" s="73" t="s">
        <v>114</v>
      </c>
      <c r="I91" s="82" t="e">
        <f>VLOOKUP(B91,#REF!,2,0)</f>
        <v>#REF!</v>
      </c>
      <c r="J91" s="83" t="str">
        <f t="shared" si="4"/>
        <v>Race 15</v>
      </c>
      <c r="K91" s="78" t="e">
        <f>VLOOKUP($C91,Teams!$A:$D,6,0)</f>
        <v>#REF!</v>
      </c>
      <c r="L91" s="73" t="e">
        <f>VLOOKUP(B91,#REF!,9,0)</f>
        <v>#REF!</v>
      </c>
    </row>
    <row r="92" spans="1:12" x14ac:dyDescent="0.2">
      <c r="A92" s="85">
        <f t="shared" si="5"/>
        <v>16</v>
      </c>
      <c r="B92" s="85">
        <f>B86</f>
        <v>1</v>
      </c>
      <c r="C92" s="85" t="e">
        <f>VLOOKUP($A92,'Pairing list'!$B:$H,$B92+1,0)</f>
        <v>#REF!</v>
      </c>
      <c r="D92" s="73" t="e">
        <f>VLOOKUP($C92,Teams!$A:$D,2,0)</f>
        <v>#REF!</v>
      </c>
      <c r="E92" s="73" t="e">
        <f>VLOOKUP($C92,Teams!$A:$D,5,0)</f>
        <v>#REF!</v>
      </c>
      <c r="F92" s="73" t="e">
        <f t="shared" si="3"/>
        <v>#REF!</v>
      </c>
      <c r="G92" s="74" t="s">
        <v>113</v>
      </c>
      <c r="H92" s="73" t="s">
        <v>114</v>
      </c>
      <c r="I92" s="82" t="e">
        <f>VLOOKUP(B92,#REF!,2,0)</f>
        <v>#REF!</v>
      </c>
      <c r="J92" s="83" t="str">
        <f t="shared" si="4"/>
        <v>Race 16</v>
      </c>
      <c r="K92" s="78" t="e">
        <f>VLOOKUP($C92,Teams!$A:$D,6,0)</f>
        <v>#REF!</v>
      </c>
      <c r="L92" s="73" t="e">
        <f>VLOOKUP(B92,#REF!,9,0)</f>
        <v>#REF!</v>
      </c>
    </row>
    <row r="93" spans="1:12" x14ac:dyDescent="0.2">
      <c r="A93" s="85">
        <f t="shared" si="5"/>
        <v>16</v>
      </c>
      <c r="B93" s="85">
        <f>B92+1</f>
        <v>2</v>
      </c>
      <c r="C93" s="85" t="e">
        <f>VLOOKUP($A93,'Pairing list'!$B:$H,$B93+1,0)</f>
        <v>#REF!</v>
      </c>
      <c r="D93" s="73" t="e">
        <f>VLOOKUP($C93,Teams!$A:$D,2,0)</f>
        <v>#REF!</v>
      </c>
      <c r="E93" s="73" t="e">
        <f>VLOOKUP($C93,Teams!$A:$D,5,0)</f>
        <v>#REF!</v>
      </c>
      <c r="F93" s="73" t="e">
        <f t="shared" si="3"/>
        <v>#REF!</v>
      </c>
      <c r="G93" s="74" t="s">
        <v>113</v>
      </c>
      <c r="H93" s="73" t="s">
        <v>114</v>
      </c>
      <c r="I93" s="82" t="e">
        <f>VLOOKUP(B93,#REF!,2,0)</f>
        <v>#REF!</v>
      </c>
      <c r="J93" s="83" t="str">
        <f t="shared" si="4"/>
        <v>Race 16</v>
      </c>
      <c r="K93" s="78" t="e">
        <f>VLOOKUP($C93,Teams!$A:$D,6,0)</f>
        <v>#REF!</v>
      </c>
      <c r="L93" s="73" t="e">
        <f>VLOOKUP(B93,#REF!,9,0)</f>
        <v>#REF!</v>
      </c>
    </row>
    <row r="94" spans="1:12" x14ac:dyDescent="0.2">
      <c r="A94" s="85">
        <f t="shared" si="5"/>
        <v>16</v>
      </c>
      <c r="B94" s="85">
        <f>B93+1</f>
        <v>3</v>
      </c>
      <c r="C94" s="85" t="e">
        <f>VLOOKUP($A94,'Pairing list'!$B:$H,$B94+1,0)</f>
        <v>#REF!</v>
      </c>
      <c r="D94" s="73" t="e">
        <f>VLOOKUP($C94,Teams!$A:$D,2,0)</f>
        <v>#REF!</v>
      </c>
      <c r="E94" s="73" t="e">
        <f>VLOOKUP($C94,Teams!$A:$D,5,0)</f>
        <v>#REF!</v>
      </c>
      <c r="F94" s="73" t="e">
        <f t="shared" si="3"/>
        <v>#REF!</v>
      </c>
      <c r="G94" s="74" t="s">
        <v>113</v>
      </c>
      <c r="H94" s="73" t="s">
        <v>114</v>
      </c>
      <c r="I94" s="82" t="e">
        <f>VLOOKUP(B94,#REF!,2,0)</f>
        <v>#REF!</v>
      </c>
      <c r="J94" s="83" t="str">
        <f t="shared" si="4"/>
        <v>Race 16</v>
      </c>
      <c r="K94" s="78" t="e">
        <f>VLOOKUP($C94,Teams!$A:$D,6,0)</f>
        <v>#REF!</v>
      </c>
      <c r="L94" s="73" t="e">
        <f>VLOOKUP(B94,#REF!,9,0)</f>
        <v>#REF!</v>
      </c>
    </row>
    <row r="95" spans="1:12" x14ac:dyDescent="0.2">
      <c r="A95" s="85">
        <f t="shared" si="5"/>
        <v>16</v>
      </c>
      <c r="B95" s="85">
        <f>B94+1</f>
        <v>4</v>
      </c>
      <c r="C95" s="85" t="e">
        <f>VLOOKUP($A95,'Pairing list'!$B:$H,$B95+1,0)</f>
        <v>#REF!</v>
      </c>
      <c r="D95" s="73" t="e">
        <f>VLOOKUP($C95,Teams!$A:$D,2,0)</f>
        <v>#REF!</v>
      </c>
      <c r="E95" s="73" t="e">
        <f>VLOOKUP($C95,Teams!$A:$D,5,0)</f>
        <v>#REF!</v>
      </c>
      <c r="F95" s="73" t="e">
        <f t="shared" si="3"/>
        <v>#REF!</v>
      </c>
      <c r="G95" s="74" t="s">
        <v>113</v>
      </c>
      <c r="H95" s="73" t="s">
        <v>114</v>
      </c>
      <c r="I95" s="82" t="e">
        <f>VLOOKUP(B95,#REF!,2,0)</f>
        <v>#REF!</v>
      </c>
      <c r="J95" s="83" t="str">
        <f t="shared" si="4"/>
        <v>Race 16</v>
      </c>
      <c r="K95" s="78" t="e">
        <f>VLOOKUP($C95,Teams!$A:$D,6,0)</f>
        <v>#REF!</v>
      </c>
      <c r="L95" s="73" t="e">
        <f>VLOOKUP(B95,#REF!,9,0)</f>
        <v>#REF!</v>
      </c>
    </row>
    <row r="96" spans="1:12" x14ac:dyDescent="0.2">
      <c r="A96" s="85">
        <f t="shared" si="5"/>
        <v>16</v>
      </c>
      <c r="B96" s="85">
        <f>B95+1</f>
        <v>5</v>
      </c>
      <c r="C96" s="85" t="e">
        <f>VLOOKUP($A96,'Pairing list'!$B:$H,$B96+1,0)</f>
        <v>#REF!</v>
      </c>
      <c r="D96" s="73" t="e">
        <f>VLOOKUP($C96,Teams!$A:$D,2,0)</f>
        <v>#REF!</v>
      </c>
      <c r="E96" s="73" t="e">
        <f>VLOOKUP($C96,Teams!$A:$D,5,0)</f>
        <v>#REF!</v>
      </c>
      <c r="F96" s="73" t="e">
        <f t="shared" si="3"/>
        <v>#REF!</v>
      </c>
      <c r="G96" s="74" t="s">
        <v>113</v>
      </c>
      <c r="H96" s="73" t="s">
        <v>114</v>
      </c>
      <c r="I96" s="82" t="e">
        <f>VLOOKUP(B96,#REF!,2,0)</f>
        <v>#REF!</v>
      </c>
      <c r="J96" s="83" t="str">
        <f t="shared" si="4"/>
        <v>Race 16</v>
      </c>
      <c r="K96" s="78" t="e">
        <f>VLOOKUP($C96,Teams!$A:$D,6,0)</f>
        <v>#REF!</v>
      </c>
      <c r="L96" s="73" t="e">
        <f>VLOOKUP(B96,#REF!,9,0)</f>
        <v>#REF!</v>
      </c>
    </row>
    <row r="97" spans="1:12" x14ac:dyDescent="0.2">
      <c r="A97" s="85">
        <f t="shared" si="5"/>
        <v>16</v>
      </c>
      <c r="B97" s="85">
        <f>B96+1</f>
        <v>6</v>
      </c>
      <c r="C97" s="85" t="e">
        <f>VLOOKUP($A97,'Pairing list'!$B:$H,$B97+1,0)</f>
        <v>#REF!</v>
      </c>
      <c r="D97" s="73" t="e">
        <f>VLOOKUP($C97,Teams!$A:$D,2,0)</f>
        <v>#REF!</v>
      </c>
      <c r="E97" s="73" t="e">
        <f>VLOOKUP($C97,Teams!$A:$D,5,0)</f>
        <v>#REF!</v>
      </c>
      <c r="F97" s="73" t="e">
        <f t="shared" si="3"/>
        <v>#REF!</v>
      </c>
      <c r="G97" s="74" t="s">
        <v>113</v>
      </c>
      <c r="H97" s="73" t="s">
        <v>114</v>
      </c>
      <c r="I97" s="82" t="e">
        <f>VLOOKUP(B97,#REF!,2,0)</f>
        <v>#REF!</v>
      </c>
      <c r="J97" s="83" t="str">
        <f t="shared" si="4"/>
        <v>Race 16</v>
      </c>
      <c r="K97" s="78" t="e">
        <f>VLOOKUP($C97,Teams!$A:$D,6,0)</f>
        <v>#REF!</v>
      </c>
      <c r="L97" s="73" t="e">
        <f>VLOOKUP(B97,#REF!,9,0)</f>
        <v>#REF!</v>
      </c>
    </row>
    <row r="98" spans="1:12" x14ac:dyDescent="0.2">
      <c r="A98" s="85">
        <f t="shared" si="5"/>
        <v>17</v>
      </c>
      <c r="B98" s="85">
        <f>B92</f>
        <v>1</v>
      </c>
      <c r="C98" s="85" t="e">
        <f>VLOOKUP($A98,'Pairing list'!$B:$H,$B98+1,0)</f>
        <v>#REF!</v>
      </c>
      <c r="D98" s="73" t="e">
        <f>VLOOKUP($C98,Teams!$A:$D,2,0)</f>
        <v>#REF!</v>
      </c>
      <c r="E98" s="73" t="e">
        <f>VLOOKUP($C98,Teams!$A:$D,5,0)</f>
        <v>#REF!</v>
      </c>
      <c r="F98" s="73" t="e">
        <f t="shared" si="3"/>
        <v>#REF!</v>
      </c>
      <c r="G98" s="74" t="s">
        <v>113</v>
      </c>
      <c r="H98" s="73" t="s">
        <v>114</v>
      </c>
      <c r="I98" s="82" t="e">
        <f>VLOOKUP(B98,#REF!,2,0)</f>
        <v>#REF!</v>
      </c>
      <c r="J98" s="83" t="str">
        <f t="shared" si="4"/>
        <v>Race 17</v>
      </c>
      <c r="K98" s="78" t="e">
        <f>VLOOKUP($C98,Teams!$A:$D,6,0)</f>
        <v>#REF!</v>
      </c>
      <c r="L98" s="73" t="e">
        <f>VLOOKUP(B98,#REF!,9,0)</f>
        <v>#REF!</v>
      </c>
    </row>
    <row r="99" spans="1:12" x14ac:dyDescent="0.2">
      <c r="A99" s="85">
        <f t="shared" si="5"/>
        <v>17</v>
      </c>
      <c r="B99" s="85">
        <f>B98+1</f>
        <v>2</v>
      </c>
      <c r="C99" s="85" t="e">
        <f>VLOOKUP($A99,'Pairing list'!$B:$H,$B99+1,0)</f>
        <v>#REF!</v>
      </c>
      <c r="D99" s="73" t="e">
        <f>VLOOKUP($C99,Teams!$A:$D,2,0)</f>
        <v>#REF!</v>
      </c>
      <c r="E99" s="73" t="e">
        <f>VLOOKUP($C99,Teams!$A:$D,5,0)</f>
        <v>#REF!</v>
      </c>
      <c r="F99" s="73" t="e">
        <f t="shared" si="3"/>
        <v>#REF!</v>
      </c>
      <c r="G99" s="74" t="s">
        <v>113</v>
      </c>
      <c r="H99" s="73" t="s">
        <v>114</v>
      </c>
      <c r="I99" s="82" t="e">
        <f>VLOOKUP(B99,#REF!,2,0)</f>
        <v>#REF!</v>
      </c>
      <c r="J99" s="83" t="str">
        <f t="shared" si="4"/>
        <v>Race 17</v>
      </c>
      <c r="K99" s="78" t="e">
        <f>VLOOKUP($C99,Teams!$A:$D,6,0)</f>
        <v>#REF!</v>
      </c>
      <c r="L99" s="73" t="e">
        <f>VLOOKUP(B99,#REF!,9,0)</f>
        <v>#REF!</v>
      </c>
    </row>
    <row r="100" spans="1:12" x14ac:dyDescent="0.2">
      <c r="A100" s="85">
        <f t="shared" si="5"/>
        <v>17</v>
      </c>
      <c r="B100" s="85">
        <f>B99+1</f>
        <v>3</v>
      </c>
      <c r="C100" s="85" t="e">
        <f>VLOOKUP($A100,'Pairing list'!$B:$H,$B100+1,0)</f>
        <v>#REF!</v>
      </c>
      <c r="D100" s="73" t="e">
        <f>VLOOKUP($C100,Teams!$A:$D,2,0)</f>
        <v>#REF!</v>
      </c>
      <c r="E100" s="73" t="e">
        <f>VLOOKUP($C100,Teams!$A:$D,5,0)</f>
        <v>#REF!</v>
      </c>
      <c r="F100" s="73" t="e">
        <f t="shared" si="3"/>
        <v>#REF!</v>
      </c>
      <c r="G100" s="74" t="s">
        <v>113</v>
      </c>
      <c r="H100" s="73" t="s">
        <v>114</v>
      </c>
      <c r="I100" s="82" t="e">
        <f>VLOOKUP(B100,#REF!,2,0)</f>
        <v>#REF!</v>
      </c>
      <c r="J100" s="83" t="str">
        <f t="shared" si="4"/>
        <v>Race 17</v>
      </c>
      <c r="K100" s="78" t="e">
        <f>VLOOKUP($C100,Teams!$A:$D,6,0)</f>
        <v>#REF!</v>
      </c>
      <c r="L100" s="73" t="e">
        <f>VLOOKUP(B100,#REF!,9,0)</f>
        <v>#REF!</v>
      </c>
    </row>
    <row r="101" spans="1:12" x14ac:dyDescent="0.2">
      <c r="A101" s="85">
        <f t="shared" si="5"/>
        <v>17</v>
      </c>
      <c r="B101" s="85">
        <f>B100+1</f>
        <v>4</v>
      </c>
      <c r="C101" s="85" t="e">
        <f>VLOOKUP($A101,'Pairing list'!$B:$H,$B101+1,0)</f>
        <v>#REF!</v>
      </c>
      <c r="D101" s="73" t="e">
        <f>VLOOKUP($C101,Teams!$A:$D,2,0)</f>
        <v>#REF!</v>
      </c>
      <c r="E101" s="73" t="e">
        <f>VLOOKUP($C101,Teams!$A:$D,5,0)</f>
        <v>#REF!</v>
      </c>
      <c r="F101" s="73" t="e">
        <f t="shared" si="3"/>
        <v>#REF!</v>
      </c>
      <c r="G101" s="74" t="s">
        <v>113</v>
      </c>
      <c r="H101" s="73" t="s">
        <v>114</v>
      </c>
      <c r="I101" s="82" t="e">
        <f>VLOOKUP(B101,#REF!,2,0)</f>
        <v>#REF!</v>
      </c>
      <c r="J101" s="83" t="str">
        <f t="shared" si="4"/>
        <v>Race 17</v>
      </c>
      <c r="K101" s="78" t="e">
        <f>VLOOKUP($C101,Teams!$A:$D,6,0)</f>
        <v>#REF!</v>
      </c>
      <c r="L101" s="73" t="e">
        <f>VLOOKUP(B101,#REF!,9,0)</f>
        <v>#REF!</v>
      </c>
    </row>
    <row r="102" spans="1:12" x14ac:dyDescent="0.2">
      <c r="A102" s="85">
        <f t="shared" si="5"/>
        <v>17</v>
      </c>
      <c r="B102" s="85">
        <f>B101+1</f>
        <v>5</v>
      </c>
      <c r="C102" s="85" t="e">
        <f>VLOOKUP($A102,'Pairing list'!$B:$H,$B102+1,0)</f>
        <v>#REF!</v>
      </c>
      <c r="D102" s="73" t="e">
        <f>VLOOKUP($C102,Teams!$A:$D,2,0)</f>
        <v>#REF!</v>
      </c>
      <c r="E102" s="73" t="e">
        <f>VLOOKUP($C102,Teams!$A:$D,5,0)</f>
        <v>#REF!</v>
      </c>
      <c r="F102" s="73" t="e">
        <f t="shared" si="3"/>
        <v>#REF!</v>
      </c>
      <c r="G102" s="74" t="s">
        <v>113</v>
      </c>
      <c r="H102" s="73" t="s">
        <v>114</v>
      </c>
      <c r="I102" s="82" t="e">
        <f>VLOOKUP(B102,#REF!,2,0)</f>
        <v>#REF!</v>
      </c>
      <c r="J102" s="83" t="str">
        <f t="shared" si="4"/>
        <v>Race 17</v>
      </c>
      <c r="K102" s="78" t="e">
        <f>VLOOKUP($C102,Teams!$A:$D,6,0)</f>
        <v>#REF!</v>
      </c>
      <c r="L102" s="73" t="e">
        <f>VLOOKUP(B102,#REF!,9,0)</f>
        <v>#REF!</v>
      </c>
    </row>
    <row r="103" spans="1:12" x14ac:dyDescent="0.2">
      <c r="A103" s="85">
        <f t="shared" si="5"/>
        <v>17</v>
      </c>
      <c r="B103" s="85">
        <f>B102+1</f>
        <v>6</v>
      </c>
      <c r="C103" s="85" t="e">
        <f>VLOOKUP($A103,'Pairing list'!$B:$H,$B103+1,0)</f>
        <v>#REF!</v>
      </c>
      <c r="D103" s="73" t="e">
        <f>VLOOKUP($C103,Teams!$A:$D,2,0)</f>
        <v>#REF!</v>
      </c>
      <c r="E103" s="73" t="e">
        <f>VLOOKUP($C103,Teams!$A:$D,5,0)</f>
        <v>#REF!</v>
      </c>
      <c r="F103" s="73" t="e">
        <f t="shared" si="3"/>
        <v>#REF!</v>
      </c>
      <c r="G103" s="74" t="s">
        <v>113</v>
      </c>
      <c r="H103" s="73" t="s">
        <v>114</v>
      </c>
      <c r="I103" s="82" t="e">
        <f>VLOOKUP(B103,#REF!,2,0)</f>
        <v>#REF!</v>
      </c>
      <c r="J103" s="83" t="str">
        <f t="shared" si="4"/>
        <v>Race 17</v>
      </c>
      <c r="K103" s="78" t="e">
        <f>VLOOKUP($C103,Teams!$A:$D,6,0)</f>
        <v>#REF!</v>
      </c>
      <c r="L103" s="73" t="e">
        <f>VLOOKUP(B103,#REF!,9,0)</f>
        <v>#REF!</v>
      </c>
    </row>
    <row r="104" spans="1:12" x14ac:dyDescent="0.2">
      <c r="A104" s="85">
        <f t="shared" si="5"/>
        <v>18</v>
      </c>
      <c r="B104" s="85">
        <f>B98</f>
        <v>1</v>
      </c>
      <c r="C104" s="85" t="e">
        <f>VLOOKUP($A104,'Pairing list'!$B:$H,$B104+1,0)</f>
        <v>#REF!</v>
      </c>
      <c r="D104" s="73" t="e">
        <f>VLOOKUP($C104,Teams!$A:$D,2,0)</f>
        <v>#REF!</v>
      </c>
      <c r="E104" s="73" t="e">
        <f>VLOOKUP($C104,Teams!$A:$D,5,0)</f>
        <v>#REF!</v>
      </c>
      <c r="F104" s="73" t="e">
        <f t="shared" si="3"/>
        <v>#REF!</v>
      </c>
      <c r="G104" s="74" t="s">
        <v>113</v>
      </c>
      <c r="H104" s="73" t="s">
        <v>114</v>
      </c>
      <c r="I104" s="82" t="e">
        <f>VLOOKUP(B104,#REF!,2,0)</f>
        <v>#REF!</v>
      </c>
      <c r="J104" s="83" t="str">
        <f t="shared" si="4"/>
        <v>Race 18</v>
      </c>
      <c r="K104" s="78" t="e">
        <f>VLOOKUP($C104,Teams!$A:$D,6,0)</f>
        <v>#REF!</v>
      </c>
      <c r="L104" s="73" t="e">
        <f>VLOOKUP(B104,#REF!,9,0)</f>
        <v>#REF!</v>
      </c>
    </row>
    <row r="105" spans="1:12" x14ac:dyDescent="0.2">
      <c r="A105" s="85">
        <f t="shared" si="5"/>
        <v>18</v>
      </c>
      <c r="B105" s="85">
        <f>B104+1</f>
        <v>2</v>
      </c>
      <c r="C105" s="85" t="e">
        <f>VLOOKUP($A105,'Pairing list'!$B:$H,$B105+1,0)</f>
        <v>#REF!</v>
      </c>
      <c r="D105" s="73" t="e">
        <f>VLOOKUP($C105,Teams!$A:$D,2,0)</f>
        <v>#REF!</v>
      </c>
      <c r="E105" s="73" t="e">
        <f>VLOOKUP($C105,Teams!$A:$D,5,0)</f>
        <v>#REF!</v>
      </c>
      <c r="F105" s="73" t="e">
        <f t="shared" si="3"/>
        <v>#REF!</v>
      </c>
      <c r="G105" s="74" t="s">
        <v>113</v>
      </c>
      <c r="H105" s="73" t="s">
        <v>114</v>
      </c>
      <c r="I105" s="82" t="e">
        <f>VLOOKUP(B105,#REF!,2,0)</f>
        <v>#REF!</v>
      </c>
      <c r="J105" s="83" t="str">
        <f t="shared" si="4"/>
        <v>Race 18</v>
      </c>
      <c r="K105" s="78" t="e">
        <f>VLOOKUP($C105,Teams!$A:$D,6,0)</f>
        <v>#REF!</v>
      </c>
      <c r="L105" s="73" t="e">
        <f>VLOOKUP(B105,#REF!,9,0)</f>
        <v>#REF!</v>
      </c>
    </row>
    <row r="106" spans="1:12" x14ac:dyDescent="0.2">
      <c r="A106" s="85">
        <f t="shared" si="5"/>
        <v>18</v>
      </c>
      <c r="B106" s="85">
        <f>B105+1</f>
        <v>3</v>
      </c>
      <c r="C106" s="85" t="e">
        <f>VLOOKUP($A106,'Pairing list'!$B:$H,$B106+1,0)</f>
        <v>#REF!</v>
      </c>
      <c r="D106" s="73" t="e">
        <f>VLOOKUP($C106,Teams!$A:$D,2,0)</f>
        <v>#REF!</v>
      </c>
      <c r="E106" s="73" t="e">
        <f>VLOOKUP($C106,Teams!$A:$D,5,0)</f>
        <v>#REF!</v>
      </c>
      <c r="F106" s="73" t="e">
        <f t="shared" si="3"/>
        <v>#REF!</v>
      </c>
      <c r="G106" s="74" t="s">
        <v>113</v>
      </c>
      <c r="H106" s="73" t="s">
        <v>114</v>
      </c>
      <c r="I106" s="82" t="e">
        <f>VLOOKUP(B106,#REF!,2,0)</f>
        <v>#REF!</v>
      </c>
      <c r="J106" s="83" t="str">
        <f t="shared" si="4"/>
        <v>Race 18</v>
      </c>
      <c r="K106" s="78" t="e">
        <f>VLOOKUP($C106,Teams!$A:$D,6,0)</f>
        <v>#REF!</v>
      </c>
      <c r="L106" s="73" t="e">
        <f>VLOOKUP(B106,#REF!,9,0)</f>
        <v>#REF!</v>
      </c>
    </row>
    <row r="107" spans="1:12" x14ac:dyDescent="0.2">
      <c r="A107" s="85">
        <f t="shared" si="5"/>
        <v>18</v>
      </c>
      <c r="B107" s="85">
        <f>B106+1</f>
        <v>4</v>
      </c>
      <c r="C107" s="85" t="e">
        <f>VLOOKUP($A107,'Pairing list'!$B:$H,$B107+1,0)</f>
        <v>#REF!</v>
      </c>
      <c r="D107" s="73" t="e">
        <f>VLOOKUP($C107,Teams!$A:$D,2,0)</f>
        <v>#REF!</v>
      </c>
      <c r="E107" s="73" t="e">
        <f>VLOOKUP($C107,Teams!$A:$D,5,0)</f>
        <v>#REF!</v>
      </c>
      <c r="F107" s="73" t="e">
        <f t="shared" si="3"/>
        <v>#REF!</v>
      </c>
      <c r="G107" s="74" t="s">
        <v>113</v>
      </c>
      <c r="H107" s="73" t="s">
        <v>114</v>
      </c>
      <c r="I107" s="82" t="e">
        <f>VLOOKUP(B107,#REF!,2,0)</f>
        <v>#REF!</v>
      </c>
      <c r="J107" s="83" t="str">
        <f t="shared" si="4"/>
        <v>Race 18</v>
      </c>
      <c r="K107" s="78" t="e">
        <f>VLOOKUP($C107,Teams!$A:$D,6,0)</f>
        <v>#REF!</v>
      </c>
      <c r="L107" s="73" t="e">
        <f>VLOOKUP(B107,#REF!,9,0)</f>
        <v>#REF!</v>
      </c>
    </row>
    <row r="108" spans="1:12" x14ac:dyDescent="0.2">
      <c r="A108" s="85">
        <f t="shared" si="5"/>
        <v>18</v>
      </c>
      <c r="B108" s="85">
        <f>B107+1</f>
        <v>5</v>
      </c>
      <c r="C108" s="85" t="e">
        <f>VLOOKUP($A108,'Pairing list'!$B:$H,$B108+1,0)</f>
        <v>#REF!</v>
      </c>
      <c r="D108" s="73" t="e">
        <f>VLOOKUP($C108,Teams!$A:$D,2,0)</f>
        <v>#REF!</v>
      </c>
      <c r="E108" s="73" t="e">
        <f>VLOOKUP($C108,Teams!$A:$D,5,0)</f>
        <v>#REF!</v>
      </c>
      <c r="F108" s="73" t="e">
        <f t="shared" si="3"/>
        <v>#REF!</v>
      </c>
      <c r="G108" s="74" t="s">
        <v>113</v>
      </c>
      <c r="H108" s="73" t="s">
        <v>114</v>
      </c>
      <c r="I108" s="82" t="e">
        <f>VLOOKUP(B108,#REF!,2,0)</f>
        <v>#REF!</v>
      </c>
      <c r="J108" s="83" t="str">
        <f t="shared" si="4"/>
        <v>Race 18</v>
      </c>
      <c r="K108" s="78" t="e">
        <f>VLOOKUP($C108,Teams!$A:$D,6,0)</f>
        <v>#REF!</v>
      </c>
      <c r="L108" s="73" t="e">
        <f>VLOOKUP(B108,#REF!,9,0)</f>
        <v>#REF!</v>
      </c>
    </row>
    <row r="109" spans="1:12" x14ac:dyDescent="0.2">
      <c r="A109" s="85">
        <f t="shared" si="5"/>
        <v>18</v>
      </c>
      <c r="B109" s="85">
        <f>B108+1</f>
        <v>6</v>
      </c>
      <c r="C109" s="85" t="e">
        <f>VLOOKUP($A109,'Pairing list'!$B:$H,$B109+1,0)</f>
        <v>#REF!</v>
      </c>
      <c r="D109" s="73" t="e">
        <f>VLOOKUP($C109,Teams!$A:$D,2,0)</f>
        <v>#REF!</v>
      </c>
      <c r="E109" s="73" t="e">
        <f>VLOOKUP($C109,Teams!$A:$D,5,0)</f>
        <v>#REF!</v>
      </c>
      <c r="F109" s="73" t="e">
        <f t="shared" si="3"/>
        <v>#REF!</v>
      </c>
      <c r="G109" s="74" t="s">
        <v>113</v>
      </c>
      <c r="H109" s="73" t="s">
        <v>114</v>
      </c>
      <c r="I109" s="82" t="e">
        <f>VLOOKUP(B109,#REF!,2,0)</f>
        <v>#REF!</v>
      </c>
      <c r="J109" s="83" t="str">
        <f t="shared" si="4"/>
        <v>Race 18</v>
      </c>
      <c r="K109" s="78" t="e">
        <f>VLOOKUP($C109,Teams!$A:$D,6,0)</f>
        <v>#REF!</v>
      </c>
      <c r="L109" s="73" t="e">
        <f>VLOOKUP(B109,#REF!,9,0)</f>
        <v>#REF!</v>
      </c>
    </row>
    <row r="110" spans="1:12" x14ac:dyDescent="0.2">
      <c r="A110" s="85">
        <f t="shared" si="5"/>
        <v>19</v>
      </c>
      <c r="B110" s="85">
        <f>B104</f>
        <v>1</v>
      </c>
      <c r="C110" s="85" t="e">
        <f>VLOOKUP($A110,'Pairing list'!$B:$H,$B110+1,0)</f>
        <v>#REF!</v>
      </c>
      <c r="D110" s="73" t="e">
        <f>VLOOKUP($C110,Teams!$A:$D,2,0)</f>
        <v>#REF!</v>
      </c>
      <c r="E110" s="73" t="e">
        <f>VLOOKUP($C110,Teams!$A:$D,5,0)</f>
        <v>#REF!</v>
      </c>
      <c r="F110" s="73" t="e">
        <f t="shared" si="3"/>
        <v>#REF!</v>
      </c>
      <c r="G110" s="74" t="s">
        <v>113</v>
      </c>
      <c r="H110" s="73" t="s">
        <v>114</v>
      </c>
      <c r="I110" s="82" t="e">
        <f>VLOOKUP(B110,#REF!,2,0)</f>
        <v>#REF!</v>
      </c>
      <c r="J110" s="83" t="str">
        <f t="shared" si="4"/>
        <v>Race 19</v>
      </c>
      <c r="K110" s="78" t="e">
        <f>VLOOKUP($C110,Teams!$A:$D,6,0)</f>
        <v>#REF!</v>
      </c>
      <c r="L110" s="73" t="e">
        <f>VLOOKUP(B110,#REF!,9,0)</f>
        <v>#REF!</v>
      </c>
    </row>
    <row r="111" spans="1:12" x14ac:dyDescent="0.2">
      <c r="A111" s="85">
        <f t="shared" si="5"/>
        <v>19</v>
      </c>
      <c r="B111" s="85">
        <f>B110+1</f>
        <v>2</v>
      </c>
      <c r="C111" s="85" t="e">
        <f>VLOOKUP($A111,'Pairing list'!$B:$H,$B111+1,0)</f>
        <v>#REF!</v>
      </c>
      <c r="D111" s="73" t="e">
        <f>VLOOKUP($C111,Teams!$A:$D,2,0)</f>
        <v>#REF!</v>
      </c>
      <c r="E111" s="73" t="e">
        <f>VLOOKUP($C111,Teams!$A:$D,5,0)</f>
        <v>#REF!</v>
      </c>
      <c r="F111" s="73" t="e">
        <f t="shared" si="3"/>
        <v>#REF!</v>
      </c>
      <c r="G111" s="74" t="s">
        <v>113</v>
      </c>
      <c r="H111" s="73" t="s">
        <v>114</v>
      </c>
      <c r="I111" s="82" t="e">
        <f>VLOOKUP(B111,#REF!,2,0)</f>
        <v>#REF!</v>
      </c>
      <c r="J111" s="83" t="str">
        <f t="shared" si="4"/>
        <v>Race 19</v>
      </c>
      <c r="K111" s="78" t="e">
        <f>VLOOKUP($C111,Teams!$A:$D,6,0)</f>
        <v>#REF!</v>
      </c>
      <c r="L111" s="73" t="e">
        <f>VLOOKUP(B111,#REF!,9,0)</f>
        <v>#REF!</v>
      </c>
    </row>
    <row r="112" spans="1:12" x14ac:dyDescent="0.2">
      <c r="A112" s="85">
        <f t="shared" si="5"/>
        <v>19</v>
      </c>
      <c r="B112" s="85">
        <f>B111+1</f>
        <v>3</v>
      </c>
      <c r="C112" s="85" t="e">
        <f>VLOOKUP($A112,'Pairing list'!$B:$H,$B112+1,0)</f>
        <v>#REF!</v>
      </c>
      <c r="D112" s="73" t="e">
        <f>VLOOKUP($C112,Teams!$A:$D,2,0)</f>
        <v>#REF!</v>
      </c>
      <c r="E112" s="73" t="e">
        <f>VLOOKUP($C112,Teams!$A:$D,5,0)</f>
        <v>#REF!</v>
      </c>
      <c r="F112" s="73" t="e">
        <f t="shared" si="3"/>
        <v>#REF!</v>
      </c>
      <c r="G112" s="74" t="s">
        <v>113</v>
      </c>
      <c r="H112" s="73" t="s">
        <v>114</v>
      </c>
      <c r="I112" s="82" t="e">
        <f>VLOOKUP(B112,#REF!,2,0)</f>
        <v>#REF!</v>
      </c>
      <c r="J112" s="83" t="str">
        <f t="shared" si="4"/>
        <v>Race 19</v>
      </c>
      <c r="K112" s="78" t="e">
        <f>VLOOKUP($C112,Teams!$A:$D,6,0)</f>
        <v>#REF!</v>
      </c>
      <c r="L112" s="73" t="e">
        <f>VLOOKUP(B112,#REF!,9,0)</f>
        <v>#REF!</v>
      </c>
    </row>
    <row r="113" spans="1:12" x14ac:dyDescent="0.2">
      <c r="A113" s="85">
        <f t="shared" si="5"/>
        <v>19</v>
      </c>
      <c r="B113" s="85">
        <f>B112+1</f>
        <v>4</v>
      </c>
      <c r="C113" s="85" t="e">
        <f>VLOOKUP($A113,'Pairing list'!$B:$H,$B113+1,0)</f>
        <v>#REF!</v>
      </c>
      <c r="D113" s="73" t="e">
        <f>VLOOKUP($C113,Teams!$A:$D,2,0)</f>
        <v>#REF!</v>
      </c>
      <c r="E113" s="73" t="e">
        <f>VLOOKUP($C113,Teams!$A:$D,5,0)</f>
        <v>#REF!</v>
      </c>
      <c r="F113" s="73" t="e">
        <f t="shared" si="3"/>
        <v>#REF!</v>
      </c>
      <c r="G113" s="74" t="s">
        <v>113</v>
      </c>
      <c r="H113" s="73" t="s">
        <v>114</v>
      </c>
      <c r="I113" s="82" t="e">
        <f>VLOOKUP(B113,#REF!,2,0)</f>
        <v>#REF!</v>
      </c>
      <c r="J113" s="83" t="str">
        <f t="shared" si="4"/>
        <v>Race 19</v>
      </c>
      <c r="K113" s="78" t="e">
        <f>VLOOKUP($C113,Teams!$A:$D,6,0)</f>
        <v>#REF!</v>
      </c>
      <c r="L113" s="73" t="e">
        <f>VLOOKUP(B113,#REF!,9,0)</f>
        <v>#REF!</v>
      </c>
    </row>
    <row r="114" spans="1:12" x14ac:dyDescent="0.2">
      <c r="A114" s="85">
        <f t="shared" si="5"/>
        <v>19</v>
      </c>
      <c r="B114" s="85">
        <f>B113+1</f>
        <v>5</v>
      </c>
      <c r="C114" s="85" t="e">
        <f>VLOOKUP($A114,'Pairing list'!$B:$H,$B114+1,0)</f>
        <v>#REF!</v>
      </c>
      <c r="D114" s="73" t="e">
        <f>VLOOKUP($C114,Teams!$A:$D,2,0)</f>
        <v>#REF!</v>
      </c>
      <c r="E114" s="73" t="e">
        <f>VLOOKUP($C114,Teams!$A:$D,5,0)</f>
        <v>#REF!</v>
      </c>
      <c r="F114" s="73" t="e">
        <f t="shared" si="3"/>
        <v>#REF!</v>
      </c>
      <c r="G114" s="74" t="s">
        <v>113</v>
      </c>
      <c r="H114" s="73" t="s">
        <v>114</v>
      </c>
      <c r="I114" s="82" t="e">
        <f>VLOOKUP(B114,#REF!,2,0)</f>
        <v>#REF!</v>
      </c>
      <c r="J114" s="83" t="str">
        <f t="shared" si="4"/>
        <v>Race 19</v>
      </c>
      <c r="K114" s="78" t="e">
        <f>VLOOKUP($C114,Teams!$A:$D,6,0)</f>
        <v>#REF!</v>
      </c>
      <c r="L114" s="73" t="e">
        <f>VLOOKUP(B114,#REF!,9,0)</f>
        <v>#REF!</v>
      </c>
    </row>
    <row r="115" spans="1:12" x14ac:dyDescent="0.2">
      <c r="A115" s="85">
        <f t="shared" si="5"/>
        <v>19</v>
      </c>
      <c r="B115" s="85">
        <f>B114+1</f>
        <v>6</v>
      </c>
      <c r="C115" s="85" t="e">
        <f>VLOOKUP($A115,'Pairing list'!$B:$H,$B115+1,0)</f>
        <v>#REF!</v>
      </c>
      <c r="D115" s="73" t="e">
        <f>VLOOKUP($C115,Teams!$A:$D,2,0)</f>
        <v>#REF!</v>
      </c>
      <c r="E115" s="73" t="e">
        <f>VLOOKUP($C115,Teams!$A:$D,5,0)</f>
        <v>#REF!</v>
      </c>
      <c r="F115" s="73" t="e">
        <f t="shared" si="3"/>
        <v>#REF!</v>
      </c>
      <c r="G115" s="74" t="s">
        <v>113</v>
      </c>
      <c r="H115" s="73" t="s">
        <v>114</v>
      </c>
      <c r="I115" s="82" t="e">
        <f>VLOOKUP(B115,#REF!,2,0)</f>
        <v>#REF!</v>
      </c>
      <c r="J115" s="83" t="str">
        <f t="shared" si="4"/>
        <v>Race 19</v>
      </c>
      <c r="K115" s="78" t="e">
        <f>VLOOKUP($C115,Teams!$A:$D,6,0)</f>
        <v>#REF!</v>
      </c>
      <c r="L115" s="73" t="e">
        <f>VLOOKUP(B115,#REF!,9,0)</f>
        <v>#REF!</v>
      </c>
    </row>
    <row r="116" spans="1:12" x14ac:dyDescent="0.2">
      <c r="A116" s="85">
        <f t="shared" si="5"/>
        <v>20</v>
      </c>
      <c r="B116" s="85">
        <f>B110</f>
        <v>1</v>
      </c>
      <c r="C116" s="85" t="e">
        <f>VLOOKUP($A116,'Pairing list'!$B:$H,$B116+1,0)</f>
        <v>#REF!</v>
      </c>
      <c r="D116" s="73" t="e">
        <f>VLOOKUP($C116,Teams!$A:$D,2,0)</f>
        <v>#REF!</v>
      </c>
      <c r="E116" s="73" t="e">
        <f>VLOOKUP($C116,Teams!$A:$D,5,0)</f>
        <v>#REF!</v>
      </c>
      <c r="F116" s="73" t="e">
        <f t="shared" si="3"/>
        <v>#REF!</v>
      </c>
      <c r="G116" s="74" t="s">
        <v>113</v>
      </c>
      <c r="H116" s="73" t="s">
        <v>114</v>
      </c>
      <c r="I116" s="82" t="e">
        <f>VLOOKUP(B116,#REF!,2,0)</f>
        <v>#REF!</v>
      </c>
      <c r="J116" s="83" t="str">
        <f t="shared" si="4"/>
        <v>Race 20</v>
      </c>
      <c r="K116" s="78" t="e">
        <f>VLOOKUP($C116,Teams!$A:$D,6,0)</f>
        <v>#REF!</v>
      </c>
      <c r="L116" s="73" t="e">
        <f>VLOOKUP(B116,#REF!,9,0)</f>
        <v>#REF!</v>
      </c>
    </row>
    <row r="117" spans="1:12" x14ac:dyDescent="0.2">
      <c r="A117" s="85">
        <f t="shared" si="5"/>
        <v>20</v>
      </c>
      <c r="B117" s="85">
        <f>B116+1</f>
        <v>2</v>
      </c>
      <c r="C117" s="85" t="e">
        <f>VLOOKUP($A117,'Pairing list'!$B:$H,$B117+1,0)</f>
        <v>#REF!</v>
      </c>
      <c r="D117" s="73" t="e">
        <f>VLOOKUP($C117,Teams!$A:$D,2,0)</f>
        <v>#REF!</v>
      </c>
      <c r="E117" s="73" t="e">
        <f>VLOOKUP($C117,Teams!$A:$D,5,0)</f>
        <v>#REF!</v>
      </c>
      <c r="F117" s="73" t="e">
        <f t="shared" si="3"/>
        <v>#REF!</v>
      </c>
      <c r="G117" s="74" t="s">
        <v>113</v>
      </c>
      <c r="H117" s="73" t="s">
        <v>114</v>
      </c>
      <c r="I117" s="82" t="e">
        <f>VLOOKUP(B117,#REF!,2,0)</f>
        <v>#REF!</v>
      </c>
      <c r="J117" s="83" t="str">
        <f t="shared" si="4"/>
        <v>Race 20</v>
      </c>
      <c r="K117" s="78" t="e">
        <f>VLOOKUP($C117,Teams!$A:$D,6,0)</f>
        <v>#REF!</v>
      </c>
      <c r="L117" s="73" t="e">
        <f>VLOOKUP(B117,#REF!,9,0)</f>
        <v>#REF!</v>
      </c>
    </row>
    <row r="118" spans="1:12" x14ac:dyDescent="0.2">
      <c r="A118" s="85">
        <f t="shared" si="5"/>
        <v>20</v>
      </c>
      <c r="B118" s="85">
        <f>B117+1</f>
        <v>3</v>
      </c>
      <c r="C118" s="85" t="e">
        <f>VLOOKUP($A118,'Pairing list'!$B:$H,$B118+1,0)</f>
        <v>#REF!</v>
      </c>
      <c r="D118" s="73" t="e">
        <f>VLOOKUP($C118,Teams!$A:$D,2,0)</f>
        <v>#REF!</v>
      </c>
      <c r="E118" s="73" t="e">
        <f>VLOOKUP($C118,Teams!$A:$D,5,0)</f>
        <v>#REF!</v>
      </c>
      <c r="F118" s="73" t="e">
        <f t="shared" si="3"/>
        <v>#REF!</v>
      </c>
      <c r="G118" s="74" t="s">
        <v>113</v>
      </c>
      <c r="H118" s="73" t="s">
        <v>114</v>
      </c>
      <c r="I118" s="82" t="e">
        <f>VLOOKUP(B118,#REF!,2,0)</f>
        <v>#REF!</v>
      </c>
      <c r="J118" s="83" t="str">
        <f t="shared" si="4"/>
        <v>Race 20</v>
      </c>
      <c r="K118" s="78" t="e">
        <f>VLOOKUP($C118,Teams!$A:$D,6,0)</f>
        <v>#REF!</v>
      </c>
      <c r="L118" s="73" t="e">
        <f>VLOOKUP(B118,#REF!,9,0)</f>
        <v>#REF!</v>
      </c>
    </row>
    <row r="119" spans="1:12" x14ac:dyDescent="0.2">
      <c r="A119" s="85">
        <f t="shared" si="5"/>
        <v>20</v>
      </c>
      <c r="B119" s="85">
        <f>B118+1</f>
        <v>4</v>
      </c>
      <c r="C119" s="85" t="e">
        <f>VLOOKUP($A119,'Pairing list'!$B:$H,$B119+1,0)</f>
        <v>#REF!</v>
      </c>
      <c r="D119" s="73" t="e">
        <f>VLOOKUP($C119,Teams!$A:$D,2,0)</f>
        <v>#REF!</v>
      </c>
      <c r="E119" s="73" t="e">
        <f>VLOOKUP($C119,Teams!$A:$D,5,0)</f>
        <v>#REF!</v>
      </c>
      <c r="F119" s="73" t="e">
        <f t="shared" si="3"/>
        <v>#REF!</v>
      </c>
      <c r="G119" s="74" t="s">
        <v>113</v>
      </c>
      <c r="H119" s="73" t="s">
        <v>114</v>
      </c>
      <c r="I119" s="82" t="e">
        <f>VLOOKUP(B119,#REF!,2,0)</f>
        <v>#REF!</v>
      </c>
      <c r="J119" s="83" t="str">
        <f t="shared" si="4"/>
        <v>Race 20</v>
      </c>
      <c r="K119" s="78" t="e">
        <f>VLOOKUP($C119,Teams!$A:$D,6,0)</f>
        <v>#REF!</v>
      </c>
      <c r="L119" s="73" t="e">
        <f>VLOOKUP(B119,#REF!,9,0)</f>
        <v>#REF!</v>
      </c>
    </row>
    <row r="120" spans="1:12" x14ac:dyDescent="0.2">
      <c r="A120" s="85">
        <f t="shared" si="5"/>
        <v>20</v>
      </c>
      <c r="B120" s="85">
        <f>B119+1</f>
        <v>5</v>
      </c>
      <c r="C120" s="85" t="e">
        <f>VLOOKUP($A120,'Pairing list'!$B:$H,$B120+1,0)</f>
        <v>#REF!</v>
      </c>
      <c r="D120" s="73" t="e">
        <f>VLOOKUP($C120,Teams!$A:$D,2,0)</f>
        <v>#REF!</v>
      </c>
      <c r="E120" s="73" t="e">
        <f>VLOOKUP($C120,Teams!$A:$D,5,0)</f>
        <v>#REF!</v>
      </c>
      <c r="F120" s="73" t="e">
        <f t="shared" si="3"/>
        <v>#REF!</v>
      </c>
      <c r="G120" s="74" t="s">
        <v>113</v>
      </c>
      <c r="H120" s="73" t="s">
        <v>114</v>
      </c>
      <c r="I120" s="82" t="e">
        <f>VLOOKUP(B120,#REF!,2,0)</f>
        <v>#REF!</v>
      </c>
      <c r="J120" s="83" t="str">
        <f t="shared" si="4"/>
        <v>Race 20</v>
      </c>
      <c r="K120" s="78" t="e">
        <f>VLOOKUP($C120,Teams!$A:$D,6,0)</f>
        <v>#REF!</v>
      </c>
      <c r="L120" s="73" t="e">
        <f>VLOOKUP(B120,#REF!,9,0)</f>
        <v>#REF!</v>
      </c>
    </row>
    <row r="121" spans="1:12" x14ac:dyDescent="0.2">
      <c r="A121" s="85">
        <f t="shared" si="5"/>
        <v>20</v>
      </c>
      <c r="B121" s="85">
        <f>B120+1</f>
        <v>6</v>
      </c>
      <c r="C121" s="85" t="e">
        <f>VLOOKUP($A121,'Pairing list'!$B:$H,$B121+1,0)</f>
        <v>#REF!</v>
      </c>
      <c r="D121" s="73" t="e">
        <f>VLOOKUP($C121,Teams!$A:$D,2,0)</f>
        <v>#REF!</v>
      </c>
      <c r="E121" s="73" t="e">
        <f>VLOOKUP($C121,Teams!$A:$D,5,0)</f>
        <v>#REF!</v>
      </c>
      <c r="F121" s="73" t="e">
        <f t="shared" si="3"/>
        <v>#REF!</v>
      </c>
      <c r="G121" s="74" t="s">
        <v>113</v>
      </c>
      <c r="H121" s="73" t="s">
        <v>114</v>
      </c>
      <c r="I121" s="82" t="e">
        <f>VLOOKUP(B121,#REF!,2,0)</f>
        <v>#REF!</v>
      </c>
      <c r="J121" s="83" t="str">
        <f t="shared" si="4"/>
        <v>Race 20</v>
      </c>
      <c r="K121" s="78" t="e">
        <f>VLOOKUP($C121,Teams!$A:$D,6,0)</f>
        <v>#REF!</v>
      </c>
      <c r="L121" s="73" t="e">
        <f>VLOOKUP(B121,#REF!,9,0)</f>
        <v>#REF!</v>
      </c>
    </row>
    <row r="122" spans="1:12" x14ac:dyDescent="0.2">
      <c r="A122" s="85">
        <f t="shared" si="5"/>
        <v>21</v>
      </c>
      <c r="B122" s="85">
        <f>B116</f>
        <v>1</v>
      </c>
      <c r="C122" s="85" t="e">
        <f>VLOOKUP($A122,'Pairing list'!$B:$H,$B122+1,0)</f>
        <v>#REF!</v>
      </c>
      <c r="D122" s="73" t="e">
        <f>VLOOKUP($C122,Teams!$A:$D,2,0)</f>
        <v>#REF!</v>
      </c>
      <c r="E122" s="73" t="e">
        <f>VLOOKUP($C122,Teams!$A:$D,5,0)</f>
        <v>#REF!</v>
      </c>
      <c r="F122" s="73" t="e">
        <f t="shared" si="3"/>
        <v>#REF!</v>
      </c>
      <c r="G122" s="74" t="s">
        <v>113</v>
      </c>
      <c r="H122" s="73" t="s">
        <v>114</v>
      </c>
      <c r="I122" s="82" t="e">
        <f>VLOOKUP(B122,#REF!,2,0)</f>
        <v>#REF!</v>
      </c>
      <c r="J122" s="83" t="str">
        <f t="shared" si="4"/>
        <v>Race 21</v>
      </c>
      <c r="K122" s="78" t="e">
        <f>VLOOKUP($C122,Teams!$A:$D,6,0)</f>
        <v>#REF!</v>
      </c>
      <c r="L122" s="73" t="e">
        <f>VLOOKUP(B122,#REF!,9,0)</f>
        <v>#REF!</v>
      </c>
    </row>
    <row r="123" spans="1:12" x14ac:dyDescent="0.2">
      <c r="A123" s="85">
        <f t="shared" si="5"/>
        <v>21</v>
      </c>
      <c r="B123" s="85">
        <f>B122+1</f>
        <v>2</v>
      </c>
      <c r="C123" s="85" t="e">
        <f>VLOOKUP($A123,'Pairing list'!$B:$H,$B123+1,0)</f>
        <v>#REF!</v>
      </c>
      <c r="D123" s="73" t="e">
        <f>VLOOKUP($C123,Teams!$A:$D,2,0)</f>
        <v>#REF!</v>
      </c>
      <c r="E123" s="73" t="e">
        <f>VLOOKUP($C123,Teams!$A:$D,5,0)</f>
        <v>#REF!</v>
      </c>
      <c r="F123" s="73" t="e">
        <f t="shared" si="3"/>
        <v>#REF!</v>
      </c>
      <c r="G123" s="74" t="s">
        <v>113</v>
      </c>
      <c r="H123" s="73" t="s">
        <v>114</v>
      </c>
      <c r="I123" s="82" t="e">
        <f>VLOOKUP(B123,#REF!,2,0)</f>
        <v>#REF!</v>
      </c>
      <c r="J123" s="83" t="str">
        <f t="shared" si="4"/>
        <v>Race 21</v>
      </c>
      <c r="K123" s="78" t="e">
        <f>VLOOKUP($C123,Teams!$A:$D,6,0)</f>
        <v>#REF!</v>
      </c>
      <c r="L123" s="73" t="e">
        <f>VLOOKUP(B123,#REF!,9,0)</f>
        <v>#REF!</v>
      </c>
    </row>
    <row r="124" spans="1:12" x14ac:dyDescent="0.2">
      <c r="A124" s="85">
        <f t="shared" si="5"/>
        <v>21</v>
      </c>
      <c r="B124" s="85">
        <f>B123+1</f>
        <v>3</v>
      </c>
      <c r="C124" s="85" t="e">
        <f>VLOOKUP($A124,'Pairing list'!$B:$H,$B124+1,0)</f>
        <v>#REF!</v>
      </c>
      <c r="D124" s="73" t="e">
        <f>VLOOKUP($C124,Teams!$A:$D,2,0)</f>
        <v>#REF!</v>
      </c>
      <c r="E124" s="73" t="e">
        <f>VLOOKUP($C124,Teams!$A:$D,5,0)</f>
        <v>#REF!</v>
      </c>
      <c r="F124" s="73" t="e">
        <f t="shared" si="3"/>
        <v>#REF!</v>
      </c>
      <c r="G124" s="74" t="s">
        <v>113</v>
      </c>
      <c r="H124" s="73" t="s">
        <v>114</v>
      </c>
      <c r="I124" s="82" t="e">
        <f>VLOOKUP(B124,#REF!,2,0)</f>
        <v>#REF!</v>
      </c>
      <c r="J124" s="83" t="str">
        <f t="shared" si="4"/>
        <v>Race 21</v>
      </c>
      <c r="K124" s="78" t="e">
        <f>VLOOKUP($C124,Teams!$A:$D,6,0)</f>
        <v>#REF!</v>
      </c>
      <c r="L124" s="73" t="e">
        <f>VLOOKUP(B124,#REF!,9,0)</f>
        <v>#REF!</v>
      </c>
    </row>
    <row r="125" spans="1:12" x14ac:dyDescent="0.2">
      <c r="A125" s="85">
        <f t="shared" si="5"/>
        <v>21</v>
      </c>
      <c r="B125" s="85">
        <f>B124+1</f>
        <v>4</v>
      </c>
      <c r="C125" s="85" t="e">
        <f>VLOOKUP($A125,'Pairing list'!$B:$H,$B125+1,0)</f>
        <v>#REF!</v>
      </c>
      <c r="D125" s="73" t="e">
        <f>VLOOKUP($C125,Teams!$A:$D,2,0)</f>
        <v>#REF!</v>
      </c>
      <c r="E125" s="73" t="e">
        <f>VLOOKUP($C125,Teams!$A:$D,5,0)</f>
        <v>#REF!</v>
      </c>
      <c r="F125" s="73" t="e">
        <f t="shared" si="3"/>
        <v>#REF!</v>
      </c>
      <c r="G125" s="74" t="s">
        <v>113</v>
      </c>
      <c r="H125" s="73" t="s">
        <v>114</v>
      </c>
      <c r="I125" s="82" t="e">
        <f>VLOOKUP(B125,#REF!,2,0)</f>
        <v>#REF!</v>
      </c>
      <c r="J125" s="83" t="str">
        <f t="shared" si="4"/>
        <v>Race 21</v>
      </c>
      <c r="K125" s="78" t="e">
        <f>VLOOKUP($C125,Teams!$A:$D,6,0)</f>
        <v>#REF!</v>
      </c>
      <c r="L125" s="73" t="e">
        <f>VLOOKUP(B125,#REF!,9,0)</f>
        <v>#REF!</v>
      </c>
    </row>
    <row r="126" spans="1:12" x14ac:dyDescent="0.2">
      <c r="A126" s="85">
        <f t="shared" si="5"/>
        <v>21</v>
      </c>
      <c r="B126" s="85">
        <f>B125+1</f>
        <v>5</v>
      </c>
      <c r="C126" s="85" t="e">
        <f>VLOOKUP($A126,'Pairing list'!$B:$H,$B126+1,0)</f>
        <v>#REF!</v>
      </c>
      <c r="D126" s="73" t="e">
        <f>VLOOKUP($C126,Teams!$A:$D,2,0)</f>
        <v>#REF!</v>
      </c>
      <c r="E126" s="73" t="e">
        <f>VLOOKUP($C126,Teams!$A:$D,5,0)</f>
        <v>#REF!</v>
      </c>
      <c r="F126" s="73" t="e">
        <f t="shared" si="3"/>
        <v>#REF!</v>
      </c>
      <c r="G126" s="74" t="s">
        <v>113</v>
      </c>
      <c r="H126" s="73" t="s">
        <v>114</v>
      </c>
      <c r="I126" s="82" t="e">
        <f>VLOOKUP(B126,#REF!,2,0)</f>
        <v>#REF!</v>
      </c>
      <c r="J126" s="83" t="str">
        <f t="shared" si="4"/>
        <v>Race 21</v>
      </c>
      <c r="K126" s="78" t="e">
        <f>VLOOKUP($C126,Teams!$A:$D,6,0)</f>
        <v>#REF!</v>
      </c>
      <c r="L126" s="73" t="e">
        <f>VLOOKUP(B126,#REF!,9,0)</f>
        <v>#REF!</v>
      </c>
    </row>
    <row r="127" spans="1:12" x14ac:dyDescent="0.2">
      <c r="A127" s="85">
        <f t="shared" si="5"/>
        <v>21</v>
      </c>
      <c r="B127" s="85">
        <f>B126+1</f>
        <v>6</v>
      </c>
      <c r="C127" s="85" t="e">
        <f>VLOOKUP($A127,'Pairing list'!$B:$H,$B127+1,0)</f>
        <v>#REF!</v>
      </c>
      <c r="D127" s="73" t="e">
        <f>VLOOKUP($C127,Teams!$A:$D,2,0)</f>
        <v>#REF!</v>
      </c>
      <c r="E127" s="73" t="e">
        <f>VLOOKUP($C127,Teams!$A:$D,5,0)</f>
        <v>#REF!</v>
      </c>
      <c r="F127" s="73" t="e">
        <f t="shared" si="3"/>
        <v>#REF!</v>
      </c>
      <c r="G127" s="74" t="s">
        <v>113</v>
      </c>
      <c r="H127" s="73" t="s">
        <v>114</v>
      </c>
      <c r="I127" s="82" t="e">
        <f>VLOOKUP(B127,#REF!,2,0)</f>
        <v>#REF!</v>
      </c>
      <c r="J127" s="83" t="str">
        <f t="shared" si="4"/>
        <v>Race 21</v>
      </c>
      <c r="K127" s="78" t="e">
        <f>VLOOKUP($C127,Teams!$A:$D,6,0)</f>
        <v>#REF!</v>
      </c>
      <c r="L127" s="73" t="e">
        <f>VLOOKUP(B127,#REF!,9,0)</f>
        <v>#REF!</v>
      </c>
    </row>
    <row r="128" spans="1:12" x14ac:dyDescent="0.2">
      <c r="A128" s="85">
        <f t="shared" si="5"/>
        <v>22</v>
      </c>
      <c r="B128" s="85">
        <f>B122</f>
        <v>1</v>
      </c>
      <c r="C128" s="85" t="e">
        <f>VLOOKUP($A128,'Pairing list'!$B:$H,$B128+1,0)</f>
        <v>#REF!</v>
      </c>
      <c r="D128" s="73" t="e">
        <f>VLOOKUP($C128,Teams!$A:$D,2,0)</f>
        <v>#REF!</v>
      </c>
      <c r="E128" s="73" t="e">
        <f>VLOOKUP($C128,Teams!$A:$D,5,0)</f>
        <v>#REF!</v>
      </c>
      <c r="F128" s="73" t="e">
        <f t="shared" si="3"/>
        <v>#REF!</v>
      </c>
      <c r="G128" s="74" t="s">
        <v>113</v>
      </c>
      <c r="H128" s="73" t="s">
        <v>114</v>
      </c>
      <c r="I128" s="82" t="e">
        <f>VLOOKUP(B128,#REF!,2,0)</f>
        <v>#REF!</v>
      </c>
      <c r="J128" s="83" t="str">
        <f t="shared" si="4"/>
        <v>Race 22</v>
      </c>
      <c r="K128" s="78" t="e">
        <f>VLOOKUP($C128,Teams!$A:$D,6,0)</f>
        <v>#REF!</v>
      </c>
      <c r="L128" s="73" t="e">
        <f>VLOOKUP(B128,#REF!,9,0)</f>
        <v>#REF!</v>
      </c>
    </row>
    <row r="129" spans="1:12" x14ac:dyDescent="0.2">
      <c r="A129" s="85">
        <f t="shared" si="5"/>
        <v>22</v>
      </c>
      <c r="B129" s="85">
        <f>B128+1</f>
        <v>2</v>
      </c>
      <c r="C129" s="85" t="e">
        <f>VLOOKUP($A129,'Pairing list'!$B:$H,$B129+1,0)</f>
        <v>#REF!</v>
      </c>
      <c r="D129" s="73" t="e">
        <f>VLOOKUP($C129,Teams!$A:$D,2,0)</f>
        <v>#REF!</v>
      </c>
      <c r="E129" s="73" t="e">
        <f>VLOOKUP($C129,Teams!$A:$D,5,0)</f>
        <v>#REF!</v>
      </c>
      <c r="F129" s="73" t="e">
        <f t="shared" si="3"/>
        <v>#REF!</v>
      </c>
      <c r="G129" s="74" t="s">
        <v>113</v>
      </c>
      <c r="H129" s="73" t="s">
        <v>114</v>
      </c>
      <c r="I129" s="82" t="e">
        <f>VLOOKUP(B129,#REF!,2,0)</f>
        <v>#REF!</v>
      </c>
      <c r="J129" s="83" t="str">
        <f t="shared" si="4"/>
        <v>Race 22</v>
      </c>
      <c r="K129" s="78" t="e">
        <f>VLOOKUP($C129,Teams!$A:$D,6,0)</f>
        <v>#REF!</v>
      </c>
      <c r="L129" s="73" t="e">
        <f>VLOOKUP(B129,#REF!,9,0)</f>
        <v>#REF!</v>
      </c>
    </row>
    <row r="130" spans="1:12" x14ac:dyDescent="0.2">
      <c r="A130" s="85">
        <f t="shared" si="5"/>
        <v>22</v>
      </c>
      <c r="B130" s="85">
        <f>B129+1</f>
        <v>3</v>
      </c>
      <c r="C130" s="85" t="e">
        <f>VLOOKUP($A130,'Pairing list'!$B:$H,$B130+1,0)</f>
        <v>#REF!</v>
      </c>
      <c r="D130" s="73" t="e">
        <f>VLOOKUP($C130,Teams!$A:$D,2,0)</f>
        <v>#REF!</v>
      </c>
      <c r="E130" s="73" t="e">
        <f>VLOOKUP($C130,Teams!$A:$D,5,0)</f>
        <v>#REF!</v>
      </c>
      <c r="F130" s="73" t="e">
        <f t="shared" ref="F130:F193" si="6">E130</f>
        <v>#REF!</v>
      </c>
      <c r="G130" s="74" t="s">
        <v>113</v>
      </c>
      <c r="H130" s="73" t="s">
        <v>114</v>
      </c>
      <c r="I130" s="82" t="e">
        <f>VLOOKUP(B130,#REF!,2,0)</f>
        <v>#REF!</v>
      </c>
      <c r="J130" s="83" t="str">
        <f t="shared" ref="J130:J193" si="7">"Race "&amp;A130</f>
        <v>Race 22</v>
      </c>
      <c r="K130" s="78" t="e">
        <f>VLOOKUP($C130,Teams!$A:$D,6,0)</f>
        <v>#REF!</v>
      </c>
      <c r="L130" s="73" t="e">
        <f>VLOOKUP(B130,#REF!,9,0)</f>
        <v>#REF!</v>
      </c>
    </row>
    <row r="131" spans="1:12" x14ac:dyDescent="0.2">
      <c r="A131" s="85">
        <f t="shared" si="5"/>
        <v>22</v>
      </c>
      <c r="B131" s="85">
        <f>B130+1</f>
        <v>4</v>
      </c>
      <c r="C131" s="85" t="e">
        <f>VLOOKUP($A131,'Pairing list'!$B:$H,$B131+1,0)</f>
        <v>#REF!</v>
      </c>
      <c r="D131" s="73" t="e">
        <f>VLOOKUP($C131,Teams!$A:$D,2,0)</f>
        <v>#REF!</v>
      </c>
      <c r="E131" s="73" t="e">
        <f>VLOOKUP($C131,Teams!$A:$D,5,0)</f>
        <v>#REF!</v>
      </c>
      <c r="F131" s="73" t="e">
        <f t="shared" si="6"/>
        <v>#REF!</v>
      </c>
      <c r="G131" s="74" t="s">
        <v>113</v>
      </c>
      <c r="H131" s="73" t="s">
        <v>114</v>
      </c>
      <c r="I131" s="82" t="e">
        <f>VLOOKUP(B131,#REF!,2,0)</f>
        <v>#REF!</v>
      </c>
      <c r="J131" s="83" t="str">
        <f t="shared" si="7"/>
        <v>Race 22</v>
      </c>
      <c r="K131" s="78" t="e">
        <f>VLOOKUP($C131,Teams!$A:$D,6,0)</f>
        <v>#REF!</v>
      </c>
      <c r="L131" s="73" t="e">
        <f>VLOOKUP(B131,#REF!,9,0)</f>
        <v>#REF!</v>
      </c>
    </row>
    <row r="132" spans="1:12" x14ac:dyDescent="0.2">
      <c r="A132" s="85">
        <f t="shared" si="5"/>
        <v>22</v>
      </c>
      <c r="B132" s="85">
        <f>B131+1</f>
        <v>5</v>
      </c>
      <c r="C132" s="85" t="e">
        <f>VLOOKUP($A132,'Pairing list'!$B:$H,$B132+1,0)</f>
        <v>#REF!</v>
      </c>
      <c r="D132" s="73" t="e">
        <f>VLOOKUP($C132,Teams!$A:$D,2,0)</f>
        <v>#REF!</v>
      </c>
      <c r="E132" s="73" t="e">
        <f>VLOOKUP($C132,Teams!$A:$D,5,0)</f>
        <v>#REF!</v>
      </c>
      <c r="F132" s="73" t="e">
        <f t="shared" si="6"/>
        <v>#REF!</v>
      </c>
      <c r="G132" s="74" t="s">
        <v>113</v>
      </c>
      <c r="H132" s="73" t="s">
        <v>114</v>
      </c>
      <c r="I132" s="82" t="e">
        <f>VLOOKUP(B132,#REF!,2,0)</f>
        <v>#REF!</v>
      </c>
      <c r="J132" s="83" t="str">
        <f t="shared" si="7"/>
        <v>Race 22</v>
      </c>
      <c r="K132" s="78" t="e">
        <f>VLOOKUP($C132,Teams!$A:$D,6,0)</f>
        <v>#REF!</v>
      </c>
      <c r="L132" s="73" t="e">
        <f>VLOOKUP(B132,#REF!,9,0)</f>
        <v>#REF!</v>
      </c>
    </row>
    <row r="133" spans="1:12" x14ac:dyDescent="0.2">
      <c r="A133" s="85">
        <f t="shared" si="5"/>
        <v>22</v>
      </c>
      <c r="B133" s="85">
        <f>B132+1</f>
        <v>6</v>
      </c>
      <c r="C133" s="85" t="e">
        <f>VLOOKUP($A133,'Pairing list'!$B:$H,$B133+1,0)</f>
        <v>#REF!</v>
      </c>
      <c r="D133" s="73" t="e">
        <f>VLOOKUP($C133,Teams!$A:$D,2,0)</f>
        <v>#REF!</v>
      </c>
      <c r="E133" s="73" t="e">
        <f>VLOOKUP($C133,Teams!$A:$D,5,0)</f>
        <v>#REF!</v>
      </c>
      <c r="F133" s="73" t="e">
        <f t="shared" si="6"/>
        <v>#REF!</v>
      </c>
      <c r="G133" s="74" t="s">
        <v>113</v>
      </c>
      <c r="H133" s="73" t="s">
        <v>114</v>
      </c>
      <c r="I133" s="82" t="e">
        <f>VLOOKUP(B133,#REF!,2,0)</f>
        <v>#REF!</v>
      </c>
      <c r="J133" s="83" t="str">
        <f t="shared" si="7"/>
        <v>Race 22</v>
      </c>
      <c r="K133" s="78" t="e">
        <f>VLOOKUP($C133,Teams!$A:$D,6,0)</f>
        <v>#REF!</v>
      </c>
      <c r="L133" s="73" t="e">
        <f>VLOOKUP(B133,#REF!,9,0)</f>
        <v>#REF!</v>
      </c>
    </row>
    <row r="134" spans="1:12" x14ac:dyDescent="0.2">
      <c r="A134" s="85">
        <f t="shared" si="5"/>
        <v>23</v>
      </c>
      <c r="B134" s="85">
        <f>B128</f>
        <v>1</v>
      </c>
      <c r="C134" s="85" t="e">
        <f>VLOOKUP($A134,'Pairing list'!$B:$H,$B134+1,0)</f>
        <v>#REF!</v>
      </c>
      <c r="D134" s="73" t="e">
        <f>VLOOKUP($C134,Teams!$A:$D,2,0)</f>
        <v>#REF!</v>
      </c>
      <c r="E134" s="73" t="e">
        <f>VLOOKUP($C134,Teams!$A:$D,5,0)</f>
        <v>#REF!</v>
      </c>
      <c r="F134" s="73" t="e">
        <f t="shared" si="6"/>
        <v>#REF!</v>
      </c>
      <c r="G134" s="74" t="s">
        <v>113</v>
      </c>
      <c r="H134" s="73" t="s">
        <v>114</v>
      </c>
      <c r="I134" s="82" t="e">
        <f>VLOOKUP(B134,#REF!,2,0)</f>
        <v>#REF!</v>
      </c>
      <c r="J134" s="83" t="str">
        <f t="shared" si="7"/>
        <v>Race 23</v>
      </c>
      <c r="K134" s="78" t="e">
        <f>VLOOKUP($C134,Teams!$A:$D,6,0)</f>
        <v>#REF!</v>
      </c>
      <c r="L134" s="73" t="e">
        <f>VLOOKUP(B134,#REF!,9,0)</f>
        <v>#REF!</v>
      </c>
    </row>
    <row r="135" spans="1:12" x14ac:dyDescent="0.2">
      <c r="A135" s="85">
        <f t="shared" si="5"/>
        <v>23</v>
      </c>
      <c r="B135" s="85">
        <f>B134+1</f>
        <v>2</v>
      </c>
      <c r="C135" s="85" t="e">
        <f>VLOOKUP($A135,'Pairing list'!$B:$H,$B135+1,0)</f>
        <v>#REF!</v>
      </c>
      <c r="D135" s="73" t="e">
        <f>VLOOKUP($C135,Teams!$A:$D,2,0)</f>
        <v>#REF!</v>
      </c>
      <c r="E135" s="73" t="e">
        <f>VLOOKUP($C135,Teams!$A:$D,5,0)</f>
        <v>#REF!</v>
      </c>
      <c r="F135" s="73" t="e">
        <f t="shared" si="6"/>
        <v>#REF!</v>
      </c>
      <c r="G135" s="74" t="s">
        <v>113</v>
      </c>
      <c r="H135" s="73" t="s">
        <v>114</v>
      </c>
      <c r="I135" s="82" t="e">
        <f>VLOOKUP(B135,#REF!,2,0)</f>
        <v>#REF!</v>
      </c>
      <c r="J135" s="83" t="str">
        <f t="shared" si="7"/>
        <v>Race 23</v>
      </c>
      <c r="K135" s="78" t="e">
        <f>VLOOKUP($C135,Teams!$A:$D,6,0)</f>
        <v>#REF!</v>
      </c>
      <c r="L135" s="73" t="e">
        <f>VLOOKUP(B135,#REF!,9,0)</f>
        <v>#REF!</v>
      </c>
    </row>
    <row r="136" spans="1:12" x14ac:dyDescent="0.2">
      <c r="A136" s="85">
        <f t="shared" ref="A136:A199" si="8">A130+1</f>
        <v>23</v>
      </c>
      <c r="B136" s="85">
        <f>B135+1</f>
        <v>3</v>
      </c>
      <c r="C136" s="85" t="e">
        <f>VLOOKUP($A136,'Pairing list'!$B:$H,$B136+1,0)</f>
        <v>#REF!</v>
      </c>
      <c r="D136" s="73" t="e">
        <f>VLOOKUP($C136,Teams!$A:$D,2,0)</f>
        <v>#REF!</v>
      </c>
      <c r="E136" s="73" t="e">
        <f>VLOOKUP($C136,Teams!$A:$D,5,0)</f>
        <v>#REF!</v>
      </c>
      <c r="F136" s="73" t="e">
        <f t="shared" si="6"/>
        <v>#REF!</v>
      </c>
      <c r="G136" s="74" t="s">
        <v>113</v>
      </c>
      <c r="H136" s="73" t="s">
        <v>114</v>
      </c>
      <c r="I136" s="82" t="e">
        <f>VLOOKUP(B136,#REF!,2,0)</f>
        <v>#REF!</v>
      </c>
      <c r="J136" s="83" t="str">
        <f t="shared" si="7"/>
        <v>Race 23</v>
      </c>
      <c r="K136" s="78" t="e">
        <f>VLOOKUP($C136,Teams!$A:$D,6,0)</f>
        <v>#REF!</v>
      </c>
      <c r="L136" s="73" t="e">
        <f>VLOOKUP(B136,#REF!,9,0)</f>
        <v>#REF!</v>
      </c>
    </row>
    <row r="137" spans="1:12" x14ac:dyDescent="0.2">
      <c r="A137" s="85">
        <f t="shared" si="8"/>
        <v>23</v>
      </c>
      <c r="B137" s="85">
        <f>B136+1</f>
        <v>4</v>
      </c>
      <c r="C137" s="85" t="e">
        <f>VLOOKUP($A137,'Pairing list'!$B:$H,$B137+1,0)</f>
        <v>#REF!</v>
      </c>
      <c r="D137" s="73" t="e">
        <f>VLOOKUP($C137,Teams!$A:$D,2,0)</f>
        <v>#REF!</v>
      </c>
      <c r="E137" s="73" t="e">
        <f>VLOOKUP($C137,Teams!$A:$D,5,0)</f>
        <v>#REF!</v>
      </c>
      <c r="F137" s="73" t="e">
        <f t="shared" si="6"/>
        <v>#REF!</v>
      </c>
      <c r="G137" s="74" t="s">
        <v>113</v>
      </c>
      <c r="H137" s="73" t="s">
        <v>114</v>
      </c>
      <c r="I137" s="82" t="e">
        <f>VLOOKUP(B137,#REF!,2,0)</f>
        <v>#REF!</v>
      </c>
      <c r="J137" s="83" t="str">
        <f t="shared" si="7"/>
        <v>Race 23</v>
      </c>
      <c r="K137" s="78" t="e">
        <f>VLOOKUP($C137,Teams!$A:$D,6,0)</f>
        <v>#REF!</v>
      </c>
      <c r="L137" s="73" t="e">
        <f>VLOOKUP(B137,#REF!,9,0)</f>
        <v>#REF!</v>
      </c>
    </row>
    <row r="138" spans="1:12" x14ac:dyDescent="0.2">
      <c r="A138" s="85">
        <f t="shared" si="8"/>
        <v>23</v>
      </c>
      <c r="B138" s="85">
        <f>B137+1</f>
        <v>5</v>
      </c>
      <c r="C138" s="85" t="e">
        <f>VLOOKUP($A138,'Pairing list'!$B:$H,$B138+1,0)</f>
        <v>#REF!</v>
      </c>
      <c r="D138" s="73" t="e">
        <f>VLOOKUP($C138,Teams!$A:$D,2,0)</f>
        <v>#REF!</v>
      </c>
      <c r="E138" s="73" t="e">
        <f>VLOOKUP($C138,Teams!$A:$D,5,0)</f>
        <v>#REF!</v>
      </c>
      <c r="F138" s="73" t="e">
        <f t="shared" si="6"/>
        <v>#REF!</v>
      </c>
      <c r="G138" s="74" t="s">
        <v>113</v>
      </c>
      <c r="H138" s="73" t="s">
        <v>114</v>
      </c>
      <c r="I138" s="82" t="e">
        <f>VLOOKUP(B138,#REF!,2,0)</f>
        <v>#REF!</v>
      </c>
      <c r="J138" s="83" t="str">
        <f t="shared" si="7"/>
        <v>Race 23</v>
      </c>
      <c r="K138" s="78" t="e">
        <f>VLOOKUP($C138,Teams!$A:$D,6,0)</f>
        <v>#REF!</v>
      </c>
      <c r="L138" s="73" t="e">
        <f>VLOOKUP(B138,#REF!,9,0)</f>
        <v>#REF!</v>
      </c>
    </row>
    <row r="139" spans="1:12" x14ac:dyDescent="0.2">
      <c r="A139" s="85">
        <f t="shared" si="8"/>
        <v>23</v>
      </c>
      <c r="B139" s="85">
        <f>B138+1</f>
        <v>6</v>
      </c>
      <c r="C139" s="85" t="e">
        <f>VLOOKUP($A139,'Pairing list'!$B:$H,$B139+1,0)</f>
        <v>#REF!</v>
      </c>
      <c r="D139" s="73" t="e">
        <f>VLOOKUP($C139,Teams!$A:$D,2,0)</f>
        <v>#REF!</v>
      </c>
      <c r="E139" s="73" t="e">
        <f>VLOOKUP($C139,Teams!$A:$D,5,0)</f>
        <v>#REF!</v>
      </c>
      <c r="F139" s="73" t="e">
        <f t="shared" si="6"/>
        <v>#REF!</v>
      </c>
      <c r="G139" s="74" t="s">
        <v>113</v>
      </c>
      <c r="H139" s="73" t="s">
        <v>114</v>
      </c>
      <c r="I139" s="82" t="e">
        <f>VLOOKUP(B139,#REF!,2,0)</f>
        <v>#REF!</v>
      </c>
      <c r="J139" s="83" t="str">
        <f t="shared" si="7"/>
        <v>Race 23</v>
      </c>
      <c r="K139" s="78" t="e">
        <f>VLOOKUP($C139,Teams!$A:$D,6,0)</f>
        <v>#REF!</v>
      </c>
      <c r="L139" s="73" t="e">
        <f>VLOOKUP(B139,#REF!,9,0)</f>
        <v>#REF!</v>
      </c>
    </row>
    <row r="140" spans="1:12" x14ac:dyDescent="0.2">
      <c r="A140" s="85">
        <f t="shared" si="8"/>
        <v>24</v>
      </c>
      <c r="B140" s="85">
        <f>B134</f>
        <v>1</v>
      </c>
      <c r="C140" s="85" t="e">
        <f>VLOOKUP($A140,'Pairing list'!$B:$H,$B140+1,0)</f>
        <v>#REF!</v>
      </c>
      <c r="D140" s="73" t="e">
        <f>VLOOKUP($C140,Teams!$A:$D,2,0)</f>
        <v>#REF!</v>
      </c>
      <c r="E140" s="73" t="e">
        <f>VLOOKUP($C140,Teams!$A:$D,5,0)</f>
        <v>#REF!</v>
      </c>
      <c r="F140" s="73" t="e">
        <f t="shared" si="6"/>
        <v>#REF!</v>
      </c>
      <c r="G140" s="74" t="s">
        <v>113</v>
      </c>
      <c r="H140" s="73" t="s">
        <v>114</v>
      </c>
      <c r="I140" s="82" t="e">
        <f>VLOOKUP(B140,#REF!,2,0)</f>
        <v>#REF!</v>
      </c>
      <c r="J140" s="83" t="str">
        <f t="shared" si="7"/>
        <v>Race 24</v>
      </c>
      <c r="K140" s="78" t="e">
        <f>VLOOKUP($C140,Teams!$A:$D,6,0)</f>
        <v>#REF!</v>
      </c>
      <c r="L140" s="73" t="e">
        <f>VLOOKUP(B140,#REF!,9,0)</f>
        <v>#REF!</v>
      </c>
    </row>
    <row r="141" spans="1:12" x14ac:dyDescent="0.2">
      <c r="A141" s="85">
        <f t="shared" si="8"/>
        <v>24</v>
      </c>
      <c r="B141" s="85">
        <f>B140+1</f>
        <v>2</v>
      </c>
      <c r="C141" s="85" t="e">
        <f>VLOOKUP($A141,'Pairing list'!$B:$H,$B141+1,0)</f>
        <v>#REF!</v>
      </c>
      <c r="D141" s="73" t="e">
        <f>VLOOKUP($C141,Teams!$A:$D,2,0)</f>
        <v>#REF!</v>
      </c>
      <c r="E141" s="73" t="e">
        <f>VLOOKUP($C141,Teams!$A:$D,5,0)</f>
        <v>#REF!</v>
      </c>
      <c r="F141" s="73" t="e">
        <f t="shared" si="6"/>
        <v>#REF!</v>
      </c>
      <c r="G141" s="74" t="s">
        <v>113</v>
      </c>
      <c r="H141" s="73" t="s">
        <v>114</v>
      </c>
      <c r="I141" s="82" t="e">
        <f>VLOOKUP(B141,#REF!,2,0)</f>
        <v>#REF!</v>
      </c>
      <c r="J141" s="83" t="str">
        <f t="shared" si="7"/>
        <v>Race 24</v>
      </c>
      <c r="K141" s="78" t="e">
        <f>VLOOKUP($C141,Teams!$A:$D,6,0)</f>
        <v>#REF!</v>
      </c>
      <c r="L141" s="73" t="e">
        <f>VLOOKUP(B141,#REF!,9,0)</f>
        <v>#REF!</v>
      </c>
    </row>
    <row r="142" spans="1:12" x14ac:dyDescent="0.2">
      <c r="A142" s="85">
        <f t="shared" si="8"/>
        <v>24</v>
      </c>
      <c r="B142" s="85">
        <f>B141+1</f>
        <v>3</v>
      </c>
      <c r="C142" s="85" t="e">
        <f>VLOOKUP($A142,'Pairing list'!$B:$H,$B142+1,0)</f>
        <v>#REF!</v>
      </c>
      <c r="D142" s="73" t="e">
        <f>VLOOKUP($C142,Teams!$A:$D,2,0)</f>
        <v>#REF!</v>
      </c>
      <c r="E142" s="73" t="e">
        <f>VLOOKUP($C142,Teams!$A:$D,5,0)</f>
        <v>#REF!</v>
      </c>
      <c r="F142" s="73" t="e">
        <f t="shared" si="6"/>
        <v>#REF!</v>
      </c>
      <c r="G142" s="74" t="s">
        <v>113</v>
      </c>
      <c r="H142" s="73" t="s">
        <v>114</v>
      </c>
      <c r="I142" s="82" t="e">
        <f>VLOOKUP(B142,#REF!,2,0)</f>
        <v>#REF!</v>
      </c>
      <c r="J142" s="83" t="str">
        <f t="shared" si="7"/>
        <v>Race 24</v>
      </c>
      <c r="K142" s="78" t="e">
        <f>VLOOKUP($C142,Teams!$A:$D,6,0)</f>
        <v>#REF!</v>
      </c>
      <c r="L142" s="73" t="e">
        <f>VLOOKUP(B142,#REF!,9,0)</f>
        <v>#REF!</v>
      </c>
    </row>
    <row r="143" spans="1:12" x14ac:dyDescent="0.2">
      <c r="A143" s="85">
        <f t="shared" si="8"/>
        <v>24</v>
      </c>
      <c r="B143" s="85">
        <f>B142+1</f>
        <v>4</v>
      </c>
      <c r="C143" s="85" t="e">
        <f>VLOOKUP($A143,'Pairing list'!$B:$H,$B143+1,0)</f>
        <v>#REF!</v>
      </c>
      <c r="D143" s="73" t="e">
        <f>VLOOKUP($C143,Teams!$A:$D,2,0)</f>
        <v>#REF!</v>
      </c>
      <c r="E143" s="73" t="e">
        <f>VLOOKUP($C143,Teams!$A:$D,5,0)</f>
        <v>#REF!</v>
      </c>
      <c r="F143" s="73" t="e">
        <f t="shared" si="6"/>
        <v>#REF!</v>
      </c>
      <c r="G143" s="74" t="s">
        <v>113</v>
      </c>
      <c r="H143" s="73" t="s">
        <v>114</v>
      </c>
      <c r="I143" s="82" t="e">
        <f>VLOOKUP(B143,#REF!,2,0)</f>
        <v>#REF!</v>
      </c>
      <c r="J143" s="83" t="str">
        <f t="shared" si="7"/>
        <v>Race 24</v>
      </c>
      <c r="K143" s="78" t="e">
        <f>VLOOKUP($C143,Teams!$A:$D,6,0)</f>
        <v>#REF!</v>
      </c>
      <c r="L143" s="73" t="e">
        <f>VLOOKUP(B143,#REF!,9,0)</f>
        <v>#REF!</v>
      </c>
    </row>
    <row r="144" spans="1:12" x14ac:dyDescent="0.2">
      <c r="A144" s="85">
        <f t="shared" si="8"/>
        <v>24</v>
      </c>
      <c r="B144" s="85">
        <f>B143+1</f>
        <v>5</v>
      </c>
      <c r="C144" s="85" t="e">
        <f>VLOOKUP($A144,'Pairing list'!$B:$H,$B144+1,0)</f>
        <v>#REF!</v>
      </c>
      <c r="D144" s="73" t="e">
        <f>VLOOKUP($C144,Teams!$A:$D,2,0)</f>
        <v>#REF!</v>
      </c>
      <c r="E144" s="73" t="e">
        <f>VLOOKUP($C144,Teams!$A:$D,5,0)</f>
        <v>#REF!</v>
      </c>
      <c r="F144" s="73" t="e">
        <f t="shared" si="6"/>
        <v>#REF!</v>
      </c>
      <c r="G144" s="74" t="s">
        <v>113</v>
      </c>
      <c r="H144" s="73" t="s">
        <v>114</v>
      </c>
      <c r="I144" s="82" t="e">
        <f>VLOOKUP(B144,#REF!,2,0)</f>
        <v>#REF!</v>
      </c>
      <c r="J144" s="83" t="str">
        <f t="shared" si="7"/>
        <v>Race 24</v>
      </c>
      <c r="K144" s="78" t="e">
        <f>VLOOKUP($C144,Teams!$A:$D,6,0)</f>
        <v>#REF!</v>
      </c>
      <c r="L144" s="73" t="e">
        <f>VLOOKUP(B144,#REF!,9,0)</f>
        <v>#REF!</v>
      </c>
    </row>
    <row r="145" spans="1:12" x14ac:dyDescent="0.2">
      <c r="A145" s="85">
        <f t="shared" si="8"/>
        <v>24</v>
      </c>
      <c r="B145" s="85">
        <f>B144+1</f>
        <v>6</v>
      </c>
      <c r="C145" s="85" t="e">
        <f>VLOOKUP($A145,'Pairing list'!$B:$H,$B145+1,0)</f>
        <v>#REF!</v>
      </c>
      <c r="D145" s="73" t="e">
        <f>VLOOKUP($C145,Teams!$A:$D,2,0)</f>
        <v>#REF!</v>
      </c>
      <c r="E145" s="73" t="e">
        <f>VLOOKUP($C145,Teams!$A:$D,5,0)</f>
        <v>#REF!</v>
      </c>
      <c r="F145" s="73" t="e">
        <f t="shared" si="6"/>
        <v>#REF!</v>
      </c>
      <c r="G145" s="74" t="s">
        <v>113</v>
      </c>
      <c r="H145" s="73" t="s">
        <v>114</v>
      </c>
      <c r="I145" s="82" t="e">
        <f>VLOOKUP(B145,#REF!,2,0)</f>
        <v>#REF!</v>
      </c>
      <c r="J145" s="83" t="str">
        <f t="shared" si="7"/>
        <v>Race 24</v>
      </c>
      <c r="K145" s="78" t="e">
        <f>VLOOKUP($C145,Teams!$A:$D,6,0)</f>
        <v>#REF!</v>
      </c>
      <c r="L145" s="73" t="e">
        <f>VLOOKUP(B145,#REF!,9,0)</f>
        <v>#REF!</v>
      </c>
    </row>
    <row r="146" spans="1:12" x14ac:dyDescent="0.2">
      <c r="A146" s="85">
        <f t="shared" si="8"/>
        <v>25</v>
      </c>
      <c r="B146" s="85">
        <f>B140</f>
        <v>1</v>
      </c>
      <c r="C146" s="85" t="e">
        <f>VLOOKUP($A146,'Pairing list'!$B:$H,$B146+1,0)</f>
        <v>#REF!</v>
      </c>
      <c r="D146" s="73" t="e">
        <f>VLOOKUP($C146,Teams!$A:$D,2,0)</f>
        <v>#REF!</v>
      </c>
      <c r="E146" s="73" t="e">
        <f>VLOOKUP($C146,Teams!$A:$D,5,0)</f>
        <v>#REF!</v>
      </c>
      <c r="F146" s="73" t="e">
        <f t="shared" si="6"/>
        <v>#REF!</v>
      </c>
      <c r="G146" s="74" t="s">
        <v>113</v>
      </c>
      <c r="H146" s="73" t="s">
        <v>114</v>
      </c>
      <c r="I146" s="82" t="e">
        <f>VLOOKUP(B146,#REF!,2,0)</f>
        <v>#REF!</v>
      </c>
      <c r="J146" s="83" t="str">
        <f t="shared" si="7"/>
        <v>Race 25</v>
      </c>
      <c r="K146" s="78" t="e">
        <f>VLOOKUP($C146,Teams!$A:$D,6,0)</f>
        <v>#REF!</v>
      </c>
      <c r="L146" s="73" t="e">
        <f>VLOOKUP(B146,#REF!,9,0)</f>
        <v>#REF!</v>
      </c>
    </row>
    <row r="147" spans="1:12" x14ac:dyDescent="0.2">
      <c r="A147" s="85">
        <f t="shared" si="8"/>
        <v>25</v>
      </c>
      <c r="B147" s="85">
        <f>B146+1</f>
        <v>2</v>
      </c>
      <c r="C147" s="85" t="e">
        <f>VLOOKUP($A147,'Pairing list'!$B:$H,$B147+1,0)</f>
        <v>#REF!</v>
      </c>
      <c r="D147" s="73" t="e">
        <f>VLOOKUP($C147,Teams!$A:$D,2,0)</f>
        <v>#REF!</v>
      </c>
      <c r="E147" s="73" t="e">
        <f>VLOOKUP($C147,Teams!$A:$D,5,0)</f>
        <v>#REF!</v>
      </c>
      <c r="F147" s="73" t="e">
        <f t="shared" si="6"/>
        <v>#REF!</v>
      </c>
      <c r="G147" s="74" t="s">
        <v>113</v>
      </c>
      <c r="H147" s="73" t="s">
        <v>114</v>
      </c>
      <c r="I147" s="82" t="e">
        <f>VLOOKUP(B147,#REF!,2,0)</f>
        <v>#REF!</v>
      </c>
      <c r="J147" s="83" t="str">
        <f t="shared" si="7"/>
        <v>Race 25</v>
      </c>
      <c r="K147" s="78" t="e">
        <f>VLOOKUP($C147,Teams!$A:$D,6,0)</f>
        <v>#REF!</v>
      </c>
      <c r="L147" s="73" t="e">
        <f>VLOOKUP(B147,#REF!,9,0)</f>
        <v>#REF!</v>
      </c>
    </row>
    <row r="148" spans="1:12" x14ac:dyDescent="0.2">
      <c r="A148" s="85">
        <f t="shared" si="8"/>
        <v>25</v>
      </c>
      <c r="B148" s="85">
        <f>B147+1</f>
        <v>3</v>
      </c>
      <c r="C148" s="85" t="e">
        <f>VLOOKUP($A148,'Pairing list'!$B:$H,$B148+1,0)</f>
        <v>#REF!</v>
      </c>
      <c r="D148" s="73" t="e">
        <f>VLOOKUP($C148,Teams!$A:$D,2,0)</f>
        <v>#REF!</v>
      </c>
      <c r="E148" s="73" t="e">
        <f>VLOOKUP($C148,Teams!$A:$D,5,0)</f>
        <v>#REF!</v>
      </c>
      <c r="F148" s="73" t="e">
        <f t="shared" si="6"/>
        <v>#REF!</v>
      </c>
      <c r="G148" s="74" t="s">
        <v>113</v>
      </c>
      <c r="H148" s="73" t="s">
        <v>114</v>
      </c>
      <c r="I148" s="82" t="e">
        <f>VLOOKUP(B148,#REF!,2,0)</f>
        <v>#REF!</v>
      </c>
      <c r="J148" s="83" t="str">
        <f t="shared" si="7"/>
        <v>Race 25</v>
      </c>
      <c r="K148" s="78" t="e">
        <f>VLOOKUP($C148,Teams!$A:$D,6,0)</f>
        <v>#REF!</v>
      </c>
      <c r="L148" s="73" t="e">
        <f>VLOOKUP(B148,#REF!,9,0)</f>
        <v>#REF!</v>
      </c>
    </row>
    <row r="149" spans="1:12" x14ac:dyDescent="0.2">
      <c r="A149" s="85">
        <f t="shared" si="8"/>
        <v>25</v>
      </c>
      <c r="B149" s="85">
        <f>B148+1</f>
        <v>4</v>
      </c>
      <c r="C149" s="85" t="e">
        <f>VLOOKUP($A149,'Pairing list'!$B:$H,$B149+1,0)</f>
        <v>#REF!</v>
      </c>
      <c r="D149" s="73" t="e">
        <f>VLOOKUP($C149,Teams!$A:$D,2,0)</f>
        <v>#REF!</v>
      </c>
      <c r="E149" s="73" t="e">
        <f>VLOOKUP($C149,Teams!$A:$D,5,0)</f>
        <v>#REF!</v>
      </c>
      <c r="F149" s="73" t="e">
        <f t="shared" si="6"/>
        <v>#REF!</v>
      </c>
      <c r="G149" s="74" t="s">
        <v>113</v>
      </c>
      <c r="H149" s="73" t="s">
        <v>114</v>
      </c>
      <c r="I149" s="82" t="e">
        <f>VLOOKUP(B149,#REF!,2,0)</f>
        <v>#REF!</v>
      </c>
      <c r="J149" s="83" t="str">
        <f t="shared" si="7"/>
        <v>Race 25</v>
      </c>
      <c r="K149" s="78" t="e">
        <f>VLOOKUP($C149,Teams!$A:$D,6,0)</f>
        <v>#REF!</v>
      </c>
      <c r="L149" s="73" t="e">
        <f>VLOOKUP(B149,#REF!,9,0)</f>
        <v>#REF!</v>
      </c>
    </row>
    <row r="150" spans="1:12" x14ac:dyDescent="0.2">
      <c r="A150" s="85">
        <f t="shared" si="8"/>
        <v>25</v>
      </c>
      <c r="B150" s="85">
        <f>B149+1</f>
        <v>5</v>
      </c>
      <c r="C150" s="85" t="e">
        <f>VLOOKUP($A150,'Pairing list'!$B:$H,$B150+1,0)</f>
        <v>#REF!</v>
      </c>
      <c r="D150" s="73" t="e">
        <f>VLOOKUP($C150,Teams!$A:$D,2,0)</f>
        <v>#REF!</v>
      </c>
      <c r="E150" s="73" t="e">
        <f>VLOOKUP($C150,Teams!$A:$D,5,0)</f>
        <v>#REF!</v>
      </c>
      <c r="F150" s="73" t="e">
        <f t="shared" si="6"/>
        <v>#REF!</v>
      </c>
      <c r="G150" s="74" t="s">
        <v>113</v>
      </c>
      <c r="H150" s="73" t="s">
        <v>114</v>
      </c>
      <c r="I150" s="82" t="e">
        <f>VLOOKUP(B150,#REF!,2,0)</f>
        <v>#REF!</v>
      </c>
      <c r="J150" s="83" t="str">
        <f t="shared" si="7"/>
        <v>Race 25</v>
      </c>
      <c r="K150" s="78" t="e">
        <f>VLOOKUP($C150,Teams!$A:$D,6,0)</f>
        <v>#REF!</v>
      </c>
      <c r="L150" s="73" t="e">
        <f>VLOOKUP(B150,#REF!,9,0)</f>
        <v>#REF!</v>
      </c>
    </row>
    <row r="151" spans="1:12" x14ac:dyDescent="0.2">
      <c r="A151" s="85">
        <f t="shared" si="8"/>
        <v>25</v>
      </c>
      <c r="B151" s="85">
        <f>B150+1</f>
        <v>6</v>
      </c>
      <c r="C151" s="85" t="e">
        <f>VLOOKUP($A151,'Pairing list'!$B:$H,$B151+1,0)</f>
        <v>#REF!</v>
      </c>
      <c r="D151" s="73" t="e">
        <f>VLOOKUP($C151,Teams!$A:$D,2,0)</f>
        <v>#REF!</v>
      </c>
      <c r="E151" s="73" t="e">
        <f>VLOOKUP($C151,Teams!$A:$D,5,0)</f>
        <v>#REF!</v>
      </c>
      <c r="F151" s="73" t="e">
        <f t="shared" si="6"/>
        <v>#REF!</v>
      </c>
      <c r="G151" s="74" t="s">
        <v>113</v>
      </c>
      <c r="H151" s="73" t="s">
        <v>114</v>
      </c>
      <c r="I151" s="82" t="e">
        <f>VLOOKUP(B151,#REF!,2,0)</f>
        <v>#REF!</v>
      </c>
      <c r="J151" s="83" t="str">
        <f t="shared" si="7"/>
        <v>Race 25</v>
      </c>
      <c r="K151" s="78" t="e">
        <f>VLOOKUP($C151,Teams!$A:$D,6,0)</f>
        <v>#REF!</v>
      </c>
      <c r="L151" s="73" t="e">
        <f>VLOOKUP(B151,#REF!,9,0)</f>
        <v>#REF!</v>
      </c>
    </row>
    <row r="152" spans="1:12" x14ac:dyDescent="0.2">
      <c r="A152" s="85">
        <f t="shared" si="8"/>
        <v>26</v>
      </c>
      <c r="B152" s="85">
        <f>B146</f>
        <v>1</v>
      </c>
      <c r="C152" s="85" t="e">
        <f>VLOOKUP($A152,'Pairing list'!$B:$H,$B152+1,0)</f>
        <v>#REF!</v>
      </c>
      <c r="D152" s="73" t="e">
        <f>VLOOKUP($C152,Teams!$A:$D,2,0)</f>
        <v>#REF!</v>
      </c>
      <c r="E152" s="73" t="e">
        <f>VLOOKUP($C152,Teams!$A:$D,5,0)</f>
        <v>#REF!</v>
      </c>
      <c r="F152" s="73" t="e">
        <f t="shared" si="6"/>
        <v>#REF!</v>
      </c>
      <c r="G152" s="74" t="s">
        <v>113</v>
      </c>
      <c r="H152" s="73" t="s">
        <v>114</v>
      </c>
      <c r="I152" s="82" t="e">
        <f>VLOOKUP(B152,#REF!,2,0)</f>
        <v>#REF!</v>
      </c>
      <c r="J152" s="83" t="str">
        <f t="shared" si="7"/>
        <v>Race 26</v>
      </c>
      <c r="K152" s="78" t="e">
        <f>VLOOKUP($C152,Teams!$A:$D,6,0)</f>
        <v>#REF!</v>
      </c>
      <c r="L152" s="73" t="e">
        <f>VLOOKUP(B152,#REF!,9,0)</f>
        <v>#REF!</v>
      </c>
    </row>
    <row r="153" spans="1:12" x14ac:dyDescent="0.2">
      <c r="A153" s="85">
        <f t="shared" si="8"/>
        <v>26</v>
      </c>
      <c r="B153" s="85">
        <f>B152+1</f>
        <v>2</v>
      </c>
      <c r="C153" s="85" t="e">
        <f>VLOOKUP($A153,'Pairing list'!$B:$H,$B153+1,0)</f>
        <v>#REF!</v>
      </c>
      <c r="D153" s="73" t="e">
        <f>VLOOKUP($C153,Teams!$A:$D,2,0)</f>
        <v>#REF!</v>
      </c>
      <c r="E153" s="73" t="e">
        <f>VLOOKUP($C153,Teams!$A:$D,5,0)</f>
        <v>#REF!</v>
      </c>
      <c r="F153" s="73" t="e">
        <f t="shared" si="6"/>
        <v>#REF!</v>
      </c>
      <c r="G153" s="74" t="s">
        <v>113</v>
      </c>
      <c r="H153" s="73" t="s">
        <v>114</v>
      </c>
      <c r="I153" s="82" t="e">
        <f>VLOOKUP(B153,#REF!,2,0)</f>
        <v>#REF!</v>
      </c>
      <c r="J153" s="83" t="str">
        <f t="shared" si="7"/>
        <v>Race 26</v>
      </c>
      <c r="K153" s="78" t="e">
        <f>VLOOKUP($C153,Teams!$A:$D,6,0)</f>
        <v>#REF!</v>
      </c>
      <c r="L153" s="73" t="e">
        <f>VLOOKUP(B153,#REF!,9,0)</f>
        <v>#REF!</v>
      </c>
    </row>
    <row r="154" spans="1:12" x14ac:dyDescent="0.2">
      <c r="A154" s="85">
        <f t="shared" si="8"/>
        <v>26</v>
      </c>
      <c r="B154" s="85">
        <f>B153+1</f>
        <v>3</v>
      </c>
      <c r="C154" s="85" t="e">
        <f>VLOOKUP($A154,'Pairing list'!$B:$H,$B154+1,0)</f>
        <v>#REF!</v>
      </c>
      <c r="D154" s="73" t="e">
        <f>VLOOKUP($C154,Teams!$A:$D,2,0)</f>
        <v>#REF!</v>
      </c>
      <c r="E154" s="73" t="e">
        <f>VLOOKUP($C154,Teams!$A:$D,5,0)</f>
        <v>#REF!</v>
      </c>
      <c r="F154" s="73" t="e">
        <f t="shared" si="6"/>
        <v>#REF!</v>
      </c>
      <c r="G154" s="74" t="s">
        <v>113</v>
      </c>
      <c r="H154" s="73" t="s">
        <v>114</v>
      </c>
      <c r="I154" s="82" t="e">
        <f>VLOOKUP(B154,#REF!,2,0)</f>
        <v>#REF!</v>
      </c>
      <c r="J154" s="83" t="str">
        <f t="shared" si="7"/>
        <v>Race 26</v>
      </c>
      <c r="K154" s="78" t="e">
        <f>VLOOKUP($C154,Teams!$A:$D,6,0)</f>
        <v>#REF!</v>
      </c>
      <c r="L154" s="73" t="e">
        <f>VLOOKUP(B154,#REF!,9,0)</f>
        <v>#REF!</v>
      </c>
    </row>
    <row r="155" spans="1:12" x14ac:dyDescent="0.2">
      <c r="A155" s="85">
        <f t="shared" si="8"/>
        <v>26</v>
      </c>
      <c r="B155" s="85">
        <f>B154+1</f>
        <v>4</v>
      </c>
      <c r="C155" s="85" t="e">
        <f>VLOOKUP($A155,'Pairing list'!$B:$H,$B155+1,0)</f>
        <v>#REF!</v>
      </c>
      <c r="D155" s="73" t="e">
        <f>VLOOKUP($C155,Teams!$A:$D,2,0)</f>
        <v>#REF!</v>
      </c>
      <c r="E155" s="73" t="e">
        <f>VLOOKUP($C155,Teams!$A:$D,5,0)</f>
        <v>#REF!</v>
      </c>
      <c r="F155" s="73" t="e">
        <f t="shared" si="6"/>
        <v>#REF!</v>
      </c>
      <c r="G155" s="74" t="s">
        <v>113</v>
      </c>
      <c r="H155" s="73" t="s">
        <v>114</v>
      </c>
      <c r="I155" s="82" t="e">
        <f>VLOOKUP(B155,#REF!,2,0)</f>
        <v>#REF!</v>
      </c>
      <c r="J155" s="83" t="str">
        <f t="shared" si="7"/>
        <v>Race 26</v>
      </c>
      <c r="K155" s="78" t="e">
        <f>VLOOKUP($C155,Teams!$A:$D,6,0)</f>
        <v>#REF!</v>
      </c>
      <c r="L155" s="73" t="e">
        <f>VLOOKUP(B155,#REF!,9,0)</f>
        <v>#REF!</v>
      </c>
    </row>
    <row r="156" spans="1:12" x14ac:dyDescent="0.2">
      <c r="A156" s="85">
        <f t="shared" si="8"/>
        <v>26</v>
      </c>
      <c r="B156" s="85">
        <f>B155+1</f>
        <v>5</v>
      </c>
      <c r="C156" s="85" t="e">
        <f>VLOOKUP($A156,'Pairing list'!$B:$H,$B156+1,0)</f>
        <v>#REF!</v>
      </c>
      <c r="D156" s="73" t="e">
        <f>VLOOKUP($C156,Teams!$A:$D,2,0)</f>
        <v>#REF!</v>
      </c>
      <c r="E156" s="73" t="e">
        <f>VLOOKUP($C156,Teams!$A:$D,5,0)</f>
        <v>#REF!</v>
      </c>
      <c r="F156" s="73" t="e">
        <f t="shared" si="6"/>
        <v>#REF!</v>
      </c>
      <c r="G156" s="74" t="s">
        <v>113</v>
      </c>
      <c r="H156" s="73" t="s">
        <v>114</v>
      </c>
      <c r="I156" s="82" t="e">
        <f>VLOOKUP(B156,#REF!,2,0)</f>
        <v>#REF!</v>
      </c>
      <c r="J156" s="83" t="str">
        <f t="shared" si="7"/>
        <v>Race 26</v>
      </c>
      <c r="K156" s="78" t="e">
        <f>VLOOKUP($C156,Teams!$A:$D,6,0)</f>
        <v>#REF!</v>
      </c>
      <c r="L156" s="73" t="e">
        <f>VLOOKUP(B156,#REF!,9,0)</f>
        <v>#REF!</v>
      </c>
    </row>
    <row r="157" spans="1:12" x14ac:dyDescent="0.2">
      <c r="A157" s="85">
        <f t="shared" si="8"/>
        <v>26</v>
      </c>
      <c r="B157" s="85">
        <f>B156+1</f>
        <v>6</v>
      </c>
      <c r="C157" s="85" t="e">
        <f>VLOOKUP($A157,'Pairing list'!$B:$H,$B157+1,0)</f>
        <v>#REF!</v>
      </c>
      <c r="D157" s="73" t="e">
        <f>VLOOKUP($C157,Teams!$A:$D,2,0)</f>
        <v>#REF!</v>
      </c>
      <c r="E157" s="73" t="e">
        <f>VLOOKUP($C157,Teams!$A:$D,5,0)</f>
        <v>#REF!</v>
      </c>
      <c r="F157" s="73" t="e">
        <f t="shared" si="6"/>
        <v>#REF!</v>
      </c>
      <c r="G157" s="74" t="s">
        <v>113</v>
      </c>
      <c r="H157" s="73" t="s">
        <v>114</v>
      </c>
      <c r="I157" s="82" t="e">
        <f>VLOOKUP(B157,#REF!,2,0)</f>
        <v>#REF!</v>
      </c>
      <c r="J157" s="83" t="str">
        <f t="shared" si="7"/>
        <v>Race 26</v>
      </c>
      <c r="K157" s="78" t="e">
        <f>VLOOKUP($C157,Teams!$A:$D,6,0)</f>
        <v>#REF!</v>
      </c>
      <c r="L157" s="73" t="e">
        <f>VLOOKUP(B157,#REF!,9,0)</f>
        <v>#REF!</v>
      </c>
    </row>
    <row r="158" spans="1:12" x14ac:dyDescent="0.2">
      <c r="A158" s="85">
        <f t="shared" si="8"/>
        <v>27</v>
      </c>
      <c r="B158" s="85">
        <f>B152</f>
        <v>1</v>
      </c>
      <c r="C158" s="85" t="e">
        <f>VLOOKUP($A158,'Pairing list'!$B:$H,$B158+1,0)</f>
        <v>#REF!</v>
      </c>
      <c r="D158" s="73" t="e">
        <f>VLOOKUP($C158,Teams!$A:$D,2,0)</f>
        <v>#REF!</v>
      </c>
      <c r="E158" s="73" t="e">
        <f>VLOOKUP($C158,Teams!$A:$D,5,0)</f>
        <v>#REF!</v>
      </c>
      <c r="F158" s="73" t="e">
        <f t="shared" si="6"/>
        <v>#REF!</v>
      </c>
      <c r="G158" s="74" t="s">
        <v>113</v>
      </c>
      <c r="H158" s="73" t="s">
        <v>114</v>
      </c>
      <c r="I158" s="82" t="e">
        <f>VLOOKUP(B158,#REF!,2,0)</f>
        <v>#REF!</v>
      </c>
      <c r="J158" s="83" t="str">
        <f t="shared" si="7"/>
        <v>Race 27</v>
      </c>
      <c r="K158" s="78" t="e">
        <f>VLOOKUP($C158,Teams!$A:$D,6,0)</f>
        <v>#REF!</v>
      </c>
      <c r="L158" s="73" t="e">
        <f>VLOOKUP(B158,#REF!,9,0)</f>
        <v>#REF!</v>
      </c>
    </row>
    <row r="159" spans="1:12" x14ac:dyDescent="0.2">
      <c r="A159" s="85">
        <f t="shared" si="8"/>
        <v>27</v>
      </c>
      <c r="B159" s="85">
        <f>B158+1</f>
        <v>2</v>
      </c>
      <c r="C159" s="85" t="e">
        <f>VLOOKUP($A159,'Pairing list'!$B:$H,$B159+1,0)</f>
        <v>#REF!</v>
      </c>
      <c r="D159" s="73" t="e">
        <f>VLOOKUP($C159,Teams!$A:$D,2,0)</f>
        <v>#REF!</v>
      </c>
      <c r="E159" s="73" t="e">
        <f>VLOOKUP($C159,Teams!$A:$D,5,0)</f>
        <v>#REF!</v>
      </c>
      <c r="F159" s="73" t="e">
        <f t="shared" si="6"/>
        <v>#REF!</v>
      </c>
      <c r="G159" s="74" t="s">
        <v>113</v>
      </c>
      <c r="H159" s="73" t="s">
        <v>114</v>
      </c>
      <c r="I159" s="82" t="e">
        <f>VLOOKUP(B159,#REF!,2,0)</f>
        <v>#REF!</v>
      </c>
      <c r="J159" s="83" t="str">
        <f t="shared" si="7"/>
        <v>Race 27</v>
      </c>
      <c r="K159" s="78" t="e">
        <f>VLOOKUP($C159,Teams!$A:$D,6,0)</f>
        <v>#REF!</v>
      </c>
      <c r="L159" s="73" t="e">
        <f>VLOOKUP(B159,#REF!,9,0)</f>
        <v>#REF!</v>
      </c>
    </row>
    <row r="160" spans="1:12" x14ac:dyDescent="0.2">
      <c r="A160" s="85">
        <f t="shared" si="8"/>
        <v>27</v>
      </c>
      <c r="B160" s="85">
        <f>B159+1</f>
        <v>3</v>
      </c>
      <c r="C160" s="85" t="e">
        <f>VLOOKUP($A160,'Pairing list'!$B:$H,$B160+1,0)</f>
        <v>#REF!</v>
      </c>
      <c r="D160" s="73" t="e">
        <f>VLOOKUP($C160,Teams!$A:$D,2,0)</f>
        <v>#REF!</v>
      </c>
      <c r="E160" s="73" t="e">
        <f>VLOOKUP($C160,Teams!$A:$D,5,0)</f>
        <v>#REF!</v>
      </c>
      <c r="F160" s="73" t="e">
        <f t="shared" si="6"/>
        <v>#REF!</v>
      </c>
      <c r="G160" s="74" t="s">
        <v>113</v>
      </c>
      <c r="H160" s="73" t="s">
        <v>114</v>
      </c>
      <c r="I160" s="82" t="e">
        <f>VLOOKUP(B160,#REF!,2,0)</f>
        <v>#REF!</v>
      </c>
      <c r="J160" s="83" t="str">
        <f t="shared" si="7"/>
        <v>Race 27</v>
      </c>
      <c r="K160" s="78" t="e">
        <f>VLOOKUP($C160,Teams!$A:$D,6,0)</f>
        <v>#REF!</v>
      </c>
      <c r="L160" s="73" t="e">
        <f>VLOOKUP(B160,#REF!,9,0)</f>
        <v>#REF!</v>
      </c>
    </row>
    <row r="161" spans="1:12" x14ac:dyDescent="0.2">
      <c r="A161" s="85">
        <f t="shared" si="8"/>
        <v>27</v>
      </c>
      <c r="B161" s="85">
        <f>B160+1</f>
        <v>4</v>
      </c>
      <c r="C161" s="85" t="e">
        <f>VLOOKUP($A161,'Pairing list'!$B:$H,$B161+1,0)</f>
        <v>#REF!</v>
      </c>
      <c r="D161" s="73" t="e">
        <f>VLOOKUP($C161,Teams!$A:$D,2,0)</f>
        <v>#REF!</v>
      </c>
      <c r="E161" s="73" t="e">
        <f>VLOOKUP($C161,Teams!$A:$D,5,0)</f>
        <v>#REF!</v>
      </c>
      <c r="F161" s="73" t="e">
        <f t="shared" si="6"/>
        <v>#REF!</v>
      </c>
      <c r="G161" s="74" t="s">
        <v>113</v>
      </c>
      <c r="H161" s="73" t="s">
        <v>114</v>
      </c>
      <c r="I161" s="82" t="e">
        <f>VLOOKUP(B161,#REF!,2,0)</f>
        <v>#REF!</v>
      </c>
      <c r="J161" s="83" t="str">
        <f t="shared" si="7"/>
        <v>Race 27</v>
      </c>
      <c r="K161" s="78" t="e">
        <f>VLOOKUP($C161,Teams!$A:$D,6,0)</f>
        <v>#REF!</v>
      </c>
      <c r="L161" s="73" t="e">
        <f>VLOOKUP(B161,#REF!,9,0)</f>
        <v>#REF!</v>
      </c>
    </row>
    <row r="162" spans="1:12" x14ac:dyDescent="0.2">
      <c r="A162" s="85">
        <f t="shared" si="8"/>
        <v>27</v>
      </c>
      <c r="B162" s="85">
        <f>B161+1</f>
        <v>5</v>
      </c>
      <c r="C162" s="85" t="e">
        <f>VLOOKUP($A162,'Pairing list'!$B:$H,$B162+1,0)</f>
        <v>#REF!</v>
      </c>
      <c r="D162" s="73" t="e">
        <f>VLOOKUP($C162,Teams!$A:$D,2,0)</f>
        <v>#REF!</v>
      </c>
      <c r="E162" s="73" t="e">
        <f>VLOOKUP($C162,Teams!$A:$D,5,0)</f>
        <v>#REF!</v>
      </c>
      <c r="F162" s="73" t="e">
        <f t="shared" si="6"/>
        <v>#REF!</v>
      </c>
      <c r="G162" s="74" t="s">
        <v>113</v>
      </c>
      <c r="H162" s="73" t="s">
        <v>114</v>
      </c>
      <c r="I162" s="82" t="e">
        <f>VLOOKUP(B162,#REF!,2,0)</f>
        <v>#REF!</v>
      </c>
      <c r="J162" s="83" t="str">
        <f t="shared" si="7"/>
        <v>Race 27</v>
      </c>
      <c r="K162" s="78" t="e">
        <f>VLOOKUP($C162,Teams!$A:$D,6,0)</f>
        <v>#REF!</v>
      </c>
      <c r="L162" s="73" t="e">
        <f>VLOOKUP(B162,#REF!,9,0)</f>
        <v>#REF!</v>
      </c>
    </row>
    <row r="163" spans="1:12" x14ac:dyDescent="0.2">
      <c r="A163" s="85">
        <f t="shared" si="8"/>
        <v>27</v>
      </c>
      <c r="B163" s="85">
        <f>B162+1</f>
        <v>6</v>
      </c>
      <c r="C163" s="85" t="e">
        <f>VLOOKUP($A163,'Pairing list'!$B:$H,$B163+1,0)</f>
        <v>#REF!</v>
      </c>
      <c r="D163" s="73" t="e">
        <f>VLOOKUP($C163,Teams!$A:$D,2,0)</f>
        <v>#REF!</v>
      </c>
      <c r="E163" s="73" t="e">
        <f>VLOOKUP($C163,Teams!$A:$D,5,0)</f>
        <v>#REF!</v>
      </c>
      <c r="F163" s="73" t="e">
        <f t="shared" si="6"/>
        <v>#REF!</v>
      </c>
      <c r="G163" s="74" t="s">
        <v>113</v>
      </c>
      <c r="H163" s="73" t="s">
        <v>114</v>
      </c>
      <c r="I163" s="82" t="e">
        <f>VLOOKUP(B163,#REF!,2,0)</f>
        <v>#REF!</v>
      </c>
      <c r="J163" s="83" t="str">
        <f t="shared" si="7"/>
        <v>Race 27</v>
      </c>
      <c r="K163" s="78" t="e">
        <f>VLOOKUP($C163,Teams!$A:$D,6,0)</f>
        <v>#REF!</v>
      </c>
      <c r="L163" s="73" t="e">
        <f>VLOOKUP(B163,#REF!,9,0)</f>
        <v>#REF!</v>
      </c>
    </row>
    <row r="164" spans="1:12" x14ac:dyDescent="0.2">
      <c r="A164" s="85">
        <f t="shared" si="8"/>
        <v>28</v>
      </c>
      <c r="B164" s="85">
        <f>B158</f>
        <v>1</v>
      </c>
      <c r="C164" s="85" t="e">
        <f>VLOOKUP($A164,'Pairing list'!$B:$H,$B164+1,0)</f>
        <v>#REF!</v>
      </c>
      <c r="D164" s="73" t="e">
        <f>VLOOKUP($C164,Teams!$A:$D,2,0)</f>
        <v>#REF!</v>
      </c>
      <c r="E164" s="73" t="e">
        <f>VLOOKUP($C164,Teams!$A:$D,5,0)</f>
        <v>#REF!</v>
      </c>
      <c r="F164" s="73" t="e">
        <f t="shared" si="6"/>
        <v>#REF!</v>
      </c>
      <c r="G164" s="74" t="s">
        <v>113</v>
      </c>
      <c r="H164" s="73" t="s">
        <v>114</v>
      </c>
      <c r="I164" s="82" t="e">
        <f>VLOOKUP(B164,#REF!,2,0)</f>
        <v>#REF!</v>
      </c>
      <c r="J164" s="83" t="str">
        <f t="shared" si="7"/>
        <v>Race 28</v>
      </c>
      <c r="K164" s="78" t="e">
        <f>VLOOKUP($C164,Teams!$A:$D,6,0)</f>
        <v>#REF!</v>
      </c>
      <c r="L164" s="73" t="e">
        <f>VLOOKUP(B164,#REF!,9,0)</f>
        <v>#REF!</v>
      </c>
    </row>
    <row r="165" spans="1:12" x14ac:dyDescent="0.2">
      <c r="A165" s="85">
        <f t="shared" si="8"/>
        <v>28</v>
      </c>
      <c r="B165" s="85">
        <f>B164+1</f>
        <v>2</v>
      </c>
      <c r="C165" s="85" t="e">
        <f>VLOOKUP($A165,'Pairing list'!$B:$H,$B165+1,0)</f>
        <v>#REF!</v>
      </c>
      <c r="D165" s="73" t="e">
        <f>VLOOKUP($C165,Teams!$A:$D,2,0)</f>
        <v>#REF!</v>
      </c>
      <c r="E165" s="73" t="e">
        <f>VLOOKUP($C165,Teams!$A:$D,5,0)</f>
        <v>#REF!</v>
      </c>
      <c r="F165" s="73" t="e">
        <f t="shared" si="6"/>
        <v>#REF!</v>
      </c>
      <c r="G165" s="74" t="s">
        <v>113</v>
      </c>
      <c r="H165" s="73" t="s">
        <v>114</v>
      </c>
      <c r="I165" s="82" t="e">
        <f>VLOOKUP(B165,#REF!,2,0)</f>
        <v>#REF!</v>
      </c>
      <c r="J165" s="83" t="str">
        <f t="shared" si="7"/>
        <v>Race 28</v>
      </c>
      <c r="K165" s="78" t="e">
        <f>VLOOKUP($C165,Teams!$A:$D,6,0)</f>
        <v>#REF!</v>
      </c>
      <c r="L165" s="73" t="e">
        <f>VLOOKUP(B165,#REF!,9,0)</f>
        <v>#REF!</v>
      </c>
    </row>
    <row r="166" spans="1:12" x14ac:dyDescent="0.2">
      <c r="A166" s="85">
        <f t="shared" si="8"/>
        <v>28</v>
      </c>
      <c r="B166" s="85">
        <f>B165+1</f>
        <v>3</v>
      </c>
      <c r="C166" s="85" t="e">
        <f>VLOOKUP($A166,'Pairing list'!$B:$H,$B166+1,0)</f>
        <v>#REF!</v>
      </c>
      <c r="D166" s="73" t="e">
        <f>VLOOKUP($C166,Teams!$A:$D,2,0)</f>
        <v>#REF!</v>
      </c>
      <c r="E166" s="73" t="e">
        <f>VLOOKUP($C166,Teams!$A:$D,5,0)</f>
        <v>#REF!</v>
      </c>
      <c r="F166" s="73" t="e">
        <f t="shared" si="6"/>
        <v>#REF!</v>
      </c>
      <c r="G166" s="74" t="s">
        <v>113</v>
      </c>
      <c r="H166" s="73" t="s">
        <v>114</v>
      </c>
      <c r="I166" s="82" t="e">
        <f>VLOOKUP(B166,#REF!,2,0)</f>
        <v>#REF!</v>
      </c>
      <c r="J166" s="83" t="str">
        <f t="shared" si="7"/>
        <v>Race 28</v>
      </c>
      <c r="K166" s="78" t="e">
        <f>VLOOKUP($C166,Teams!$A:$D,6,0)</f>
        <v>#REF!</v>
      </c>
      <c r="L166" s="73" t="e">
        <f>VLOOKUP(B166,#REF!,9,0)</f>
        <v>#REF!</v>
      </c>
    </row>
    <row r="167" spans="1:12" x14ac:dyDescent="0.2">
      <c r="A167" s="85">
        <f t="shared" si="8"/>
        <v>28</v>
      </c>
      <c r="B167" s="85">
        <f>B166+1</f>
        <v>4</v>
      </c>
      <c r="C167" s="85" t="e">
        <f>VLOOKUP($A167,'Pairing list'!$B:$H,$B167+1,0)</f>
        <v>#REF!</v>
      </c>
      <c r="D167" s="73" t="e">
        <f>VLOOKUP($C167,Teams!$A:$D,2,0)</f>
        <v>#REF!</v>
      </c>
      <c r="E167" s="73" t="e">
        <f>VLOOKUP($C167,Teams!$A:$D,5,0)</f>
        <v>#REF!</v>
      </c>
      <c r="F167" s="73" t="e">
        <f t="shared" si="6"/>
        <v>#REF!</v>
      </c>
      <c r="G167" s="74" t="s">
        <v>113</v>
      </c>
      <c r="H167" s="73" t="s">
        <v>114</v>
      </c>
      <c r="I167" s="82" t="e">
        <f>VLOOKUP(B167,#REF!,2,0)</f>
        <v>#REF!</v>
      </c>
      <c r="J167" s="83" t="str">
        <f t="shared" si="7"/>
        <v>Race 28</v>
      </c>
      <c r="K167" s="78" t="e">
        <f>VLOOKUP($C167,Teams!$A:$D,6,0)</f>
        <v>#REF!</v>
      </c>
      <c r="L167" s="73" t="e">
        <f>VLOOKUP(B167,#REF!,9,0)</f>
        <v>#REF!</v>
      </c>
    </row>
    <row r="168" spans="1:12" x14ac:dyDescent="0.2">
      <c r="A168" s="85">
        <f t="shared" si="8"/>
        <v>28</v>
      </c>
      <c r="B168" s="85">
        <f>B167+1</f>
        <v>5</v>
      </c>
      <c r="C168" s="85" t="e">
        <f>VLOOKUP($A168,'Pairing list'!$B:$H,$B168+1,0)</f>
        <v>#REF!</v>
      </c>
      <c r="D168" s="73" t="e">
        <f>VLOOKUP($C168,Teams!$A:$D,2,0)</f>
        <v>#REF!</v>
      </c>
      <c r="E168" s="73" t="e">
        <f>VLOOKUP($C168,Teams!$A:$D,5,0)</f>
        <v>#REF!</v>
      </c>
      <c r="F168" s="73" t="e">
        <f t="shared" si="6"/>
        <v>#REF!</v>
      </c>
      <c r="G168" s="74" t="s">
        <v>113</v>
      </c>
      <c r="H168" s="73" t="s">
        <v>114</v>
      </c>
      <c r="I168" s="82" t="e">
        <f>VLOOKUP(B168,#REF!,2,0)</f>
        <v>#REF!</v>
      </c>
      <c r="J168" s="83" t="str">
        <f t="shared" si="7"/>
        <v>Race 28</v>
      </c>
      <c r="K168" s="78" t="e">
        <f>VLOOKUP($C168,Teams!$A:$D,6,0)</f>
        <v>#REF!</v>
      </c>
      <c r="L168" s="73" t="e">
        <f>VLOOKUP(B168,#REF!,9,0)</f>
        <v>#REF!</v>
      </c>
    </row>
    <row r="169" spans="1:12" x14ac:dyDescent="0.2">
      <c r="A169" s="85">
        <f t="shared" si="8"/>
        <v>28</v>
      </c>
      <c r="B169" s="85">
        <f>B168+1</f>
        <v>6</v>
      </c>
      <c r="C169" s="85" t="e">
        <f>VLOOKUP($A169,'Pairing list'!$B:$H,$B169+1,0)</f>
        <v>#REF!</v>
      </c>
      <c r="D169" s="73" t="e">
        <f>VLOOKUP($C169,Teams!$A:$D,2,0)</f>
        <v>#REF!</v>
      </c>
      <c r="E169" s="73" t="e">
        <f>VLOOKUP($C169,Teams!$A:$D,5,0)</f>
        <v>#REF!</v>
      </c>
      <c r="F169" s="73" t="e">
        <f t="shared" si="6"/>
        <v>#REF!</v>
      </c>
      <c r="G169" s="74" t="s">
        <v>113</v>
      </c>
      <c r="H169" s="73" t="s">
        <v>114</v>
      </c>
      <c r="I169" s="82" t="e">
        <f>VLOOKUP(B169,#REF!,2,0)</f>
        <v>#REF!</v>
      </c>
      <c r="J169" s="83" t="str">
        <f t="shared" si="7"/>
        <v>Race 28</v>
      </c>
      <c r="K169" s="78" t="e">
        <f>VLOOKUP($C169,Teams!$A:$D,6,0)</f>
        <v>#REF!</v>
      </c>
      <c r="L169" s="73" t="e">
        <f>VLOOKUP(B169,#REF!,9,0)</f>
        <v>#REF!</v>
      </c>
    </row>
    <row r="170" spans="1:12" x14ac:dyDescent="0.2">
      <c r="A170" s="85">
        <f t="shared" si="8"/>
        <v>29</v>
      </c>
      <c r="B170" s="85">
        <f>B164</f>
        <v>1</v>
      </c>
      <c r="C170" s="85" t="e">
        <f>VLOOKUP($A170,'Pairing list'!$B:$H,$B170+1,0)</f>
        <v>#REF!</v>
      </c>
      <c r="D170" s="73" t="e">
        <f>VLOOKUP($C170,Teams!$A:$D,2,0)</f>
        <v>#REF!</v>
      </c>
      <c r="E170" s="73" t="e">
        <f>VLOOKUP($C170,Teams!$A:$D,5,0)</f>
        <v>#REF!</v>
      </c>
      <c r="F170" s="73" t="e">
        <f t="shared" si="6"/>
        <v>#REF!</v>
      </c>
      <c r="G170" s="74" t="s">
        <v>113</v>
      </c>
      <c r="H170" s="73" t="s">
        <v>114</v>
      </c>
      <c r="I170" s="82" t="e">
        <f>VLOOKUP(B170,#REF!,2,0)</f>
        <v>#REF!</v>
      </c>
      <c r="J170" s="83" t="str">
        <f t="shared" si="7"/>
        <v>Race 29</v>
      </c>
      <c r="K170" s="78" t="e">
        <f>VLOOKUP($C170,Teams!$A:$D,6,0)</f>
        <v>#REF!</v>
      </c>
      <c r="L170" s="73" t="e">
        <f>VLOOKUP(B170,#REF!,9,0)</f>
        <v>#REF!</v>
      </c>
    </row>
    <row r="171" spans="1:12" x14ac:dyDescent="0.2">
      <c r="A171" s="85">
        <f t="shared" si="8"/>
        <v>29</v>
      </c>
      <c r="B171" s="85">
        <f>B170+1</f>
        <v>2</v>
      </c>
      <c r="C171" s="85" t="e">
        <f>VLOOKUP($A171,'Pairing list'!$B:$H,$B171+1,0)</f>
        <v>#REF!</v>
      </c>
      <c r="D171" s="73" t="e">
        <f>VLOOKUP($C171,Teams!$A:$D,2,0)</f>
        <v>#REF!</v>
      </c>
      <c r="E171" s="73" t="e">
        <f>VLOOKUP($C171,Teams!$A:$D,5,0)</f>
        <v>#REF!</v>
      </c>
      <c r="F171" s="73" t="e">
        <f t="shared" si="6"/>
        <v>#REF!</v>
      </c>
      <c r="G171" s="74" t="s">
        <v>113</v>
      </c>
      <c r="H171" s="73" t="s">
        <v>114</v>
      </c>
      <c r="I171" s="82" t="e">
        <f>VLOOKUP(B171,#REF!,2,0)</f>
        <v>#REF!</v>
      </c>
      <c r="J171" s="83" t="str">
        <f t="shared" si="7"/>
        <v>Race 29</v>
      </c>
      <c r="K171" s="78" t="e">
        <f>VLOOKUP($C171,Teams!$A:$D,6,0)</f>
        <v>#REF!</v>
      </c>
      <c r="L171" s="73" t="e">
        <f>VLOOKUP(B171,#REF!,9,0)</f>
        <v>#REF!</v>
      </c>
    </row>
    <row r="172" spans="1:12" x14ac:dyDescent="0.2">
      <c r="A172" s="85">
        <f t="shared" si="8"/>
        <v>29</v>
      </c>
      <c r="B172" s="85">
        <f>B171+1</f>
        <v>3</v>
      </c>
      <c r="C172" s="85" t="e">
        <f>VLOOKUP($A172,'Pairing list'!$B:$H,$B172+1,0)</f>
        <v>#REF!</v>
      </c>
      <c r="D172" s="73" t="e">
        <f>VLOOKUP($C172,Teams!$A:$D,2,0)</f>
        <v>#REF!</v>
      </c>
      <c r="E172" s="73" t="e">
        <f>VLOOKUP($C172,Teams!$A:$D,5,0)</f>
        <v>#REF!</v>
      </c>
      <c r="F172" s="73" t="e">
        <f t="shared" si="6"/>
        <v>#REF!</v>
      </c>
      <c r="G172" s="74" t="s">
        <v>113</v>
      </c>
      <c r="H172" s="73" t="s">
        <v>114</v>
      </c>
      <c r="I172" s="82" t="e">
        <f>VLOOKUP(B172,#REF!,2,0)</f>
        <v>#REF!</v>
      </c>
      <c r="J172" s="83" t="str">
        <f t="shared" si="7"/>
        <v>Race 29</v>
      </c>
      <c r="K172" s="78" t="e">
        <f>VLOOKUP($C172,Teams!$A:$D,6,0)</f>
        <v>#REF!</v>
      </c>
      <c r="L172" s="73" t="e">
        <f>VLOOKUP(B172,#REF!,9,0)</f>
        <v>#REF!</v>
      </c>
    </row>
    <row r="173" spans="1:12" x14ac:dyDescent="0.2">
      <c r="A173" s="85">
        <f t="shared" si="8"/>
        <v>29</v>
      </c>
      <c r="B173" s="85">
        <f>B172+1</f>
        <v>4</v>
      </c>
      <c r="C173" s="85" t="e">
        <f>VLOOKUP($A173,'Pairing list'!$B:$H,$B173+1,0)</f>
        <v>#REF!</v>
      </c>
      <c r="D173" s="73" t="e">
        <f>VLOOKUP($C173,Teams!$A:$D,2,0)</f>
        <v>#REF!</v>
      </c>
      <c r="E173" s="73" t="e">
        <f>VLOOKUP($C173,Teams!$A:$D,5,0)</f>
        <v>#REF!</v>
      </c>
      <c r="F173" s="73" t="e">
        <f t="shared" si="6"/>
        <v>#REF!</v>
      </c>
      <c r="G173" s="74" t="s">
        <v>113</v>
      </c>
      <c r="H173" s="73" t="s">
        <v>114</v>
      </c>
      <c r="I173" s="82" t="e">
        <f>VLOOKUP(B173,#REF!,2,0)</f>
        <v>#REF!</v>
      </c>
      <c r="J173" s="83" t="str">
        <f t="shared" si="7"/>
        <v>Race 29</v>
      </c>
      <c r="K173" s="78" t="e">
        <f>VLOOKUP($C173,Teams!$A:$D,6,0)</f>
        <v>#REF!</v>
      </c>
      <c r="L173" s="73" t="e">
        <f>VLOOKUP(B173,#REF!,9,0)</f>
        <v>#REF!</v>
      </c>
    </row>
    <row r="174" spans="1:12" x14ac:dyDescent="0.2">
      <c r="A174" s="85">
        <f t="shared" si="8"/>
        <v>29</v>
      </c>
      <c r="B174" s="85">
        <f>B173+1</f>
        <v>5</v>
      </c>
      <c r="C174" s="85" t="e">
        <f>VLOOKUP($A174,'Pairing list'!$B:$H,$B174+1,0)</f>
        <v>#REF!</v>
      </c>
      <c r="D174" s="73" t="e">
        <f>VLOOKUP($C174,Teams!$A:$D,2,0)</f>
        <v>#REF!</v>
      </c>
      <c r="E174" s="73" t="e">
        <f>VLOOKUP($C174,Teams!$A:$D,5,0)</f>
        <v>#REF!</v>
      </c>
      <c r="F174" s="73" t="e">
        <f t="shared" si="6"/>
        <v>#REF!</v>
      </c>
      <c r="G174" s="74" t="s">
        <v>113</v>
      </c>
      <c r="H174" s="73" t="s">
        <v>114</v>
      </c>
      <c r="I174" s="82" t="e">
        <f>VLOOKUP(B174,#REF!,2,0)</f>
        <v>#REF!</v>
      </c>
      <c r="J174" s="83" t="str">
        <f t="shared" si="7"/>
        <v>Race 29</v>
      </c>
      <c r="K174" s="78" t="e">
        <f>VLOOKUP($C174,Teams!$A:$D,6,0)</f>
        <v>#REF!</v>
      </c>
      <c r="L174" s="73" t="e">
        <f>VLOOKUP(B174,#REF!,9,0)</f>
        <v>#REF!</v>
      </c>
    </row>
    <row r="175" spans="1:12" x14ac:dyDescent="0.2">
      <c r="A175" s="85">
        <f t="shared" si="8"/>
        <v>29</v>
      </c>
      <c r="B175" s="85">
        <f>B174+1</f>
        <v>6</v>
      </c>
      <c r="C175" s="85" t="e">
        <f>VLOOKUP($A175,'Pairing list'!$B:$H,$B175+1,0)</f>
        <v>#REF!</v>
      </c>
      <c r="D175" s="73" t="e">
        <f>VLOOKUP($C175,Teams!$A:$D,2,0)</f>
        <v>#REF!</v>
      </c>
      <c r="E175" s="73" t="e">
        <f>VLOOKUP($C175,Teams!$A:$D,5,0)</f>
        <v>#REF!</v>
      </c>
      <c r="F175" s="73" t="e">
        <f t="shared" si="6"/>
        <v>#REF!</v>
      </c>
      <c r="G175" s="74" t="s">
        <v>113</v>
      </c>
      <c r="H175" s="73" t="s">
        <v>114</v>
      </c>
      <c r="I175" s="82" t="e">
        <f>VLOOKUP(B175,#REF!,2,0)</f>
        <v>#REF!</v>
      </c>
      <c r="J175" s="83" t="str">
        <f t="shared" si="7"/>
        <v>Race 29</v>
      </c>
      <c r="K175" s="78" t="e">
        <f>VLOOKUP($C175,Teams!$A:$D,6,0)</f>
        <v>#REF!</v>
      </c>
      <c r="L175" s="73" t="e">
        <f>VLOOKUP(B175,#REF!,9,0)</f>
        <v>#REF!</v>
      </c>
    </row>
    <row r="176" spans="1:12" x14ac:dyDescent="0.2">
      <c r="A176" s="85">
        <f t="shared" si="8"/>
        <v>30</v>
      </c>
      <c r="B176" s="85">
        <f>B170</f>
        <v>1</v>
      </c>
      <c r="C176" s="85" t="e">
        <f>VLOOKUP($A176,'Pairing list'!$B:$H,$B176+1,0)</f>
        <v>#REF!</v>
      </c>
      <c r="D176" s="73" t="e">
        <f>VLOOKUP($C176,Teams!$A:$D,2,0)</f>
        <v>#REF!</v>
      </c>
      <c r="E176" s="73" t="e">
        <f>VLOOKUP($C176,Teams!$A:$D,5,0)</f>
        <v>#REF!</v>
      </c>
      <c r="F176" s="73" t="e">
        <f t="shared" si="6"/>
        <v>#REF!</v>
      </c>
      <c r="G176" s="74" t="s">
        <v>113</v>
      </c>
      <c r="H176" s="73" t="s">
        <v>114</v>
      </c>
      <c r="I176" s="82" t="e">
        <f>VLOOKUP(B176,#REF!,2,0)</f>
        <v>#REF!</v>
      </c>
      <c r="J176" s="83" t="str">
        <f t="shared" si="7"/>
        <v>Race 30</v>
      </c>
      <c r="K176" s="78" t="e">
        <f>VLOOKUP($C176,Teams!$A:$D,6,0)</f>
        <v>#REF!</v>
      </c>
      <c r="L176" s="73" t="e">
        <f>VLOOKUP(B176,#REF!,9,0)</f>
        <v>#REF!</v>
      </c>
    </row>
    <row r="177" spans="1:12" x14ac:dyDescent="0.2">
      <c r="A177" s="85">
        <f t="shared" si="8"/>
        <v>30</v>
      </c>
      <c r="B177" s="85">
        <f>B176+1</f>
        <v>2</v>
      </c>
      <c r="C177" s="85" t="e">
        <f>VLOOKUP($A177,'Pairing list'!$B:$H,$B177+1,0)</f>
        <v>#REF!</v>
      </c>
      <c r="D177" s="73" t="e">
        <f>VLOOKUP($C177,Teams!$A:$D,2,0)</f>
        <v>#REF!</v>
      </c>
      <c r="E177" s="73" t="e">
        <f>VLOOKUP($C177,Teams!$A:$D,5,0)</f>
        <v>#REF!</v>
      </c>
      <c r="F177" s="73" t="e">
        <f t="shared" si="6"/>
        <v>#REF!</v>
      </c>
      <c r="G177" s="74" t="s">
        <v>113</v>
      </c>
      <c r="H177" s="73" t="s">
        <v>114</v>
      </c>
      <c r="I177" s="82" t="e">
        <f>VLOOKUP(B177,#REF!,2,0)</f>
        <v>#REF!</v>
      </c>
      <c r="J177" s="83" t="str">
        <f t="shared" si="7"/>
        <v>Race 30</v>
      </c>
      <c r="K177" s="78" t="e">
        <f>VLOOKUP($C177,Teams!$A:$D,6,0)</f>
        <v>#REF!</v>
      </c>
      <c r="L177" s="73" t="e">
        <f>VLOOKUP(B177,#REF!,9,0)</f>
        <v>#REF!</v>
      </c>
    </row>
    <row r="178" spans="1:12" x14ac:dyDescent="0.2">
      <c r="A178" s="85">
        <f t="shared" si="8"/>
        <v>30</v>
      </c>
      <c r="B178" s="85">
        <f>B177+1</f>
        <v>3</v>
      </c>
      <c r="C178" s="85" t="e">
        <f>VLOOKUP($A178,'Pairing list'!$B:$H,$B178+1,0)</f>
        <v>#REF!</v>
      </c>
      <c r="D178" s="73" t="e">
        <f>VLOOKUP($C178,Teams!$A:$D,2,0)</f>
        <v>#REF!</v>
      </c>
      <c r="E178" s="73" t="e">
        <f>VLOOKUP($C178,Teams!$A:$D,5,0)</f>
        <v>#REF!</v>
      </c>
      <c r="F178" s="73" t="e">
        <f t="shared" si="6"/>
        <v>#REF!</v>
      </c>
      <c r="G178" s="74" t="s">
        <v>113</v>
      </c>
      <c r="H178" s="73" t="s">
        <v>114</v>
      </c>
      <c r="I178" s="82" t="e">
        <f>VLOOKUP(B178,#REF!,2,0)</f>
        <v>#REF!</v>
      </c>
      <c r="J178" s="83" t="str">
        <f t="shared" si="7"/>
        <v>Race 30</v>
      </c>
      <c r="K178" s="78" t="e">
        <f>VLOOKUP($C178,Teams!$A:$D,6,0)</f>
        <v>#REF!</v>
      </c>
      <c r="L178" s="73" t="e">
        <f>VLOOKUP(B178,#REF!,9,0)</f>
        <v>#REF!</v>
      </c>
    </row>
    <row r="179" spans="1:12" x14ac:dyDescent="0.2">
      <c r="A179" s="85">
        <f t="shared" si="8"/>
        <v>30</v>
      </c>
      <c r="B179" s="85">
        <f>B178+1</f>
        <v>4</v>
      </c>
      <c r="C179" s="85" t="e">
        <f>VLOOKUP($A179,'Pairing list'!$B:$H,$B179+1,0)</f>
        <v>#REF!</v>
      </c>
      <c r="D179" s="73" t="e">
        <f>VLOOKUP($C179,Teams!$A:$D,2,0)</f>
        <v>#REF!</v>
      </c>
      <c r="E179" s="73" t="e">
        <f>VLOOKUP($C179,Teams!$A:$D,5,0)</f>
        <v>#REF!</v>
      </c>
      <c r="F179" s="73" t="e">
        <f t="shared" si="6"/>
        <v>#REF!</v>
      </c>
      <c r="G179" s="74" t="s">
        <v>113</v>
      </c>
      <c r="H179" s="73" t="s">
        <v>114</v>
      </c>
      <c r="I179" s="82" t="e">
        <f>VLOOKUP(B179,#REF!,2,0)</f>
        <v>#REF!</v>
      </c>
      <c r="J179" s="83" t="str">
        <f t="shared" si="7"/>
        <v>Race 30</v>
      </c>
      <c r="K179" s="78" t="e">
        <f>VLOOKUP($C179,Teams!$A:$D,6,0)</f>
        <v>#REF!</v>
      </c>
      <c r="L179" s="73" t="e">
        <f>VLOOKUP(B179,#REF!,9,0)</f>
        <v>#REF!</v>
      </c>
    </row>
    <row r="180" spans="1:12" x14ac:dyDescent="0.2">
      <c r="A180" s="85">
        <f t="shared" si="8"/>
        <v>30</v>
      </c>
      <c r="B180" s="85">
        <f>B179+1</f>
        <v>5</v>
      </c>
      <c r="C180" s="85" t="e">
        <f>VLOOKUP($A180,'Pairing list'!$B:$H,$B180+1,0)</f>
        <v>#REF!</v>
      </c>
      <c r="D180" s="73" t="e">
        <f>VLOOKUP($C180,Teams!$A:$D,2,0)</f>
        <v>#REF!</v>
      </c>
      <c r="E180" s="73" t="e">
        <f>VLOOKUP($C180,Teams!$A:$D,5,0)</f>
        <v>#REF!</v>
      </c>
      <c r="F180" s="73" t="e">
        <f t="shared" si="6"/>
        <v>#REF!</v>
      </c>
      <c r="G180" s="74" t="s">
        <v>113</v>
      </c>
      <c r="H180" s="73" t="s">
        <v>114</v>
      </c>
      <c r="I180" s="82" t="e">
        <f>VLOOKUP(B180,#REF!,2,0)</f>
        <v>#REF!</v>
      </c>
      <c r="J180" s="83" t="str">
        <f t="shared" si="7"/>
        <v>Race 30</v>
      </c>
      <c r="K180" s="78" t="e">
        <f>VLOOKUP($C180,Teams!$A:$D,6,0)</f>
        <v>#REF!</v>
      </c>
      <c r="L180" s="73" t="e">
        <f>VLOOKUP(B180,#REF!,9,0)</f>
        <v>#REF!</v>
      </c>
    </row>
    <row r="181" spans="1:12" x14ac:dyDescent="0.2">
      <c r="A181" s="85">
        <f t="shared" si="8"/>
        <v>30</v>
      </c>
      <c r="B181" s="85">
        <f>B180+1</f>
        <v>6</v>
      </c>
      <c r="C181" s="85" t="e">
        <f>VLOOKUP($A181,'Pairing list'!$B:$H,$B181+1,0)</f>
        <v>#REF!</v>
      </c>
      <c r="D181" s="73" t="e">
        <f>VLOOKUP($C181,Teams!$A:$D,2,0)</f>
        <v>#REF!</v>
      </c>
      <c r="E181" s="73" t="e">
        <f>VLOOKUP($C181,Teams!$A:$D,5,0)</f>
        <v>#REF!</v>
      </c>
      <c r="F181" s="73" t="e">
        <f t="shared" si="6"/>
        <v>#REF!</v>
      </c>
      <c r="G181" s="74" t="s">
        <v>113</v>
      </c>
      <c r="H181" s="73" t="s">
        <v>114</v>
      </c>
      <c r="I181" s="82" t="e">
        <f>VLOOKUP(B181,#REF!,2,0)</f>
        <v>#REF!</v>
      </c>
      <c r="J181" s="83" t="str">
        <f t="shared" si="7"/>
        <v>Race 30</v>
      </c>
      <c r="K181" s="78" t="e">
        <f>VLOOKUP($C181,Teams!$A:$D,6,0)</f>
        <v>#REF!</v>
      </c>
      <c r="L181" s="73" t="e">
        <f>VLOOKUP(B181,#REF!,9,0)</f>
        <v>#REF!</v>
      </c>
    </row>
    <row r="182" spans="1:12" x14ac:dyDescent="0.2">
      <c r="A182" s="85">
        <f t="shared" si="8"/>
        <v>31</v>
      </c>
      <c r="B182" s="85">
        <f>B176</f>
        <v>1</v>
      </c>
      <c r="C182" s="85" t="e">
        <f>VLOOKUP($A182,'Pairing list'!$B:$H,$B182+1,0)</f>
        <v>#REF!</v>
      </c>
      <c r="D182" s="73" t="e">
        <f>VLOOKUP($C182,Teams!$A:$D,2,0)</f>
        <v>#REF!</v>
      </c>
      <c r="E182" s="73" t="e">
        <f>VLOOKUP($C182,Teams!$A:$D,5,0)</f>
        <v>#REF!</v>
      </c>
      <c r="F182" s="73" t="e">
        <f t="shared" si="6"/>
        <v>#REF!</v>
      </c>
      <c r="G182" s="74" t="s">
        <v>113</v>
      </c>
      <c r="H182" s="73" t="s">
        <v>114</v>
      </c>
      <c r="I182" s="82" t="e">
        <f>VLOOKUP(B182,#REF!,2,0)</f>
        <v>#REF!</v>
      </c>
      <c r="J182" s="83" t="str">
        <f t="shared" si="7"/>
        <v>Race 31</v>
      </c>
      <c r="K182" s="78" t="e">
        <f>VLOOKUP($C182,Teams!$A:$D,6,0)</f>
        <v>#REF!</v>
      </c>
      <c r="L182" s="73" t="e">
        <f>VLOOKUP(B182,#REF!,9,0)</f>
        <v>#REF!</v>
      </c>
    </row>
    <row r="183" spans="1:12" x14ac:dyDescent="0.2">
      <c r="A183" s="85">
        <f t="shared" si="8"/>
        <v>31</v>
      </c>
      <c r="B183" s="85">
        <f>B182+1</f>
        <v>2</v>
      </c>
      <c r="C183" s="85" t="e">
        <f>VLOOKUP($A183,'Pairing list'!$B:$H,$B183+1,0)</f>
        <v>#REF!</v>
      </c>
      <c r="D183" s="73" t="e">
        <f>VLOOKUP($C183,Teams!$A:$D,2,0)</f>
        <v>#REF!</v>
      </c>
      <c r="E183" s="73" t="e">
        <f>VLOOKUP($C183,Teams!$A:$D,5,0)</f>
        <v>#REF!</v>
      </c>
      <c r="F183" s="73" t="e">
        <f t="shared" si="6"/>
        <v>#REF!</v>
      </c>
      <c r="G183" s="74" t="s">
        <v>113</v>
      </c>
      <c r="H183" s="73" t="s">
        <v>114</v>
      </c>
      <c r="I183" s="82" t="e">
        <f>VLOOKUP(B183,#REF!,2,0)</f>
        <v>#REF!</v>
      </c>
      <c r="J183" s="83" t="str">
        <f t="shared" si="7"/>
        <v>Race 31</v>
      </c>
      <c r="K183" s="78" t="e">
        <f>VLOOKUP($C183,Teams!$A:$D,6,0)</f>
        <v>#REF!</v>
      </c>
      <c r="L183" s="73" t="e">
        <f>VLOOKUP(B183,#REF!,9,0)</f>
        <v>#REF!</v>
      </c>
    </row>
    <row r="184" spans="1:12" x14ac:dyDescent="0.2">
      <c r="A184" s="85">
        <f t="shared" si="8"/>
        <v>31</v>
      </c>
      <c r="B184" s="85">
        <f>B183+1</f>
        <v>3</v>
      </c>
      <c r="C184" s="85" t="e">
        <f>VLOOKUP($A184,'Pairing list'!$B:$H,$B184+1,0)</f>
        <v>#REF!</v>
      </c>
      <c r="D184" s="73" t="e">
        <f>VLOOKUP($C184,Teams!$A:$D,2,0)</f>
        <v>#REF!</v>
      </c>
      <c r="E184" s="73" t="e">
        <f>VLOOKUP($C184,Teams!$A:$D,5,0)</f>
        <v>#REF!</v>
      </c>
      <c r="F184" s="73" t="e">
        <f t="shared" si="6"/>
        <v>#REF!</v>
      </c>
      <c r="G184" s="74" t="s">
        <v>113</v>
      </c>
      <c r="H184" s="73" t="s">
        <v>114</v>
      </c>
      <c r="I184" s="82" t="e">
        <f>VLOOKUP(B184,#REF!,2,0)</f>
        <v>#REF!</v>
      </c>
      <c r="J184" s="83" t="str">
        <f t="shared" si="7"/>
        <v>Race 31</v>
      </c>
      <c r="K184" s="78" t="e">
        <f>VLOOKUP($C184,Teams!$A:$D,6,0)</f>
        <v>#REF!</v>
      </c>
      <c r="L184" s="73" t="e">
        <f>VLOOKUP(B184,#REF!,9,0)</f>
        <v>#REF!</v>
      </c>
    </row>
    <row r="185" spans="1:12" x14ac:dyDescent="0.2">
      <c r="A185" s="85">
        <f t="shared" si="8"/>
        <v>31</v>
      </c>
      <c r="B185" s="85">
        <f>B184+1</f>
        <v>4</v>
      </c>
      <c r="C185" s="85" t="e">
        <f>VLOOKUP($A185,'Pairing list'!$B:$H,$B185+1,0)</f>
        <v>#REF!</v>
      </c>
      <c r="D185" s="73" t="e">
        <f>VLOOKUP($C185,Teams!$A:$D,2,0)</f>
        <v>#REF!</v>
      </c>
      <c r="E185" s="73" t="e">
        <f>VLOOKUP($C185,Teams!$A:$D,5,0)</f>
        <v>#REF!</v>
      </c>
      <c r="F185" s="73" t="e">
        <f t="shared" si="6"/>
        <v>#REF!</v>
      </c>
      <c r="G185" s="74" t="s">
        <v>113</v>
      </c>
      <c r="H185" s="73" t="s">
        <v>114</v>
      </c>
      <c r="I185" s="82" t="e">
        <f>VLOOKUP(B185,#REF!,2,0)</f>
        <v>#REF!</v>
      </c>
      <c r="J185" s="83" t="str">
        <f t="shared" si="7"/>
        <v>Race 31</v>
      </c>
      <c r="K185" s="78" t="e">
        <f>VLOOKUP($C185,Teams!$A:$D,6,0)</f>
        <v>#REF!</v>
      </c>
      <c r="L185" s="73" t="e">
        <f>VLOOKUP(B185,#REF!,9,0)</f>
        <v>#REF!</v>
      </c>
    </row>
    <row r="186" spans="1:12" x14ac:dyDescent="0.2">
      <c r="A186" s="85">
        <f t="shared" si="8"/>
        <v>31</v>
      </c>
      <c r="B186" s="85">
        <f>B185+1</f>
        <v>5</v>
      </c>
      <c r="C186" s="85" t="e">
        <f>VLOOKUP($A186,'Pairing list'!$B:$H,$B186+1,0)</f>
        <v>#REF!</v>
      </c>
      <c r="D186" s="73" t="e">
        <f>VLOOKUP($C186,Teams!$A:$D,2,0)</f>
        <v>#REF!</v>
      </c>
      <c r="E186" s="73" t="e">
        <f>VLOOKUP($C186,Teams!$A:$D,5,0)</f>
        <v>#REF!</v>
      </c>
      <c r="F186" s="73" t="e">
        <f t="shared" si="6"/>
        <v>#REF!</v>
      </c>
      <c r="G186" s="74" t="s">
        <v>113</v>
      </c>
      <c r="H186" s="73" t="s">
        <v>114</v>
      </c>
      <c r="I186" s="82" t="e">
        <f>VLOOKUP(B186,#REF!,2,0)</f>
        <v>#REF!</v>
      </c>
      <c r="J186" s="83" t="str">
        <f t="shared" si="7"/>
        <v>Race 31</v>
      </c>
      <c r="K186" s="78" t="e">
        <f>VLOOKUP($C186,Teams!$A:$D,6,0)</f>
        <v>#REF!</v>
      </c>
      <c r="L186" s="73" t="e">
        <f>VLOOKUP(B186,#REF!,9,0)</f>
        <v>#REF!</v>
      </c>
    </row>
    <row r="187" spans="1:12" x14ac:dyDescent="0.2">
      <c r="A187" s="85">
        <f t="shared" si="8"/>
        <v>31</v>
      </c>
      <c r="B187" s="85">
        <f>B186+1</f>
        <v>6</v>
      </c>
      <c r="C187" s="85" t="e">
        <f>VLOOKUP($A187,'Pairing list'!$B:$H,$B187+1,0)</f>
        <v>#REF!</v>
      </c>
      <c r="D187" s="73" t="e">
        <f>VLOOKUP($C187,Teams!$A:$D,2,0)</f>
        <v>#REF!</v>
      </c>
      <c r="E187" s="73" t="e">
        <f>VLOOKUP($C187,Teams!$A:$D,5,0)</f>
        <v>#REF!</v>
      </c>
      <c r="F187" s="73" t="e">
        <f t="shared" si="6"/>
        <v>#REF!</v>
      </c>
      <c r="G187" s="74" t="s">
        <v>113</v>
      </c>
      <c r="H187" s="73" t="s">
        <v>114</v>
      </c>
      <c r="I187" s="82" t="e">
        <f>VLOOKUP(B187,#REF!,2,0)</f>
        <v>#REF!</v>
      </c>
      <c r="J187" s="83" t="str">
        <f t="shared" si="7"/>
        <v>Race 31</v>
      </c>
      <c r="K187" s="78" t="e">
        <f>VLOOKUP($C187,Teams!$A:$D,6,0)</f>
        <v>#REF!</v>
      </c>
      <c r="L187" s="73" t="e">
        <f>VLOOKUP(B187,#REF!,9,0)</f>
        <v>#REF!</v>
      </c>
    </row>
    <row r="188" spans="1:12" x14ac:dyDescent="0.2">
      <c r="A188" s="85">
        <f t="shared" si="8"/>
        <v>32</v>
      </c>
      <c r="B188" s="85">
        <f>B182</f>
        <v>1</v>
      </c>
      <c r="C188" s="85" t="e">
        <f>VLOOKUP($A188,'Pairing list'!$B:$H,$B188+1,0)</f>
        <v>#REF!</v>
      </c>
      <c r="D188" s="73" t="e">
        <f>VLOOKUP($C188,Teams!$A:$D,2,0)</f>
        <v>#REF!</v>
      </c>
      <c r="E188" s="73" t="e">
        <f>VLOOKUP($C188,Teams!$A:$D,5,0)</f>
        <v>#REF!</v>
      </c>
      <c r="F188" s="73" t="e">
        <f t="shared" si="6"/>
        <v>#REF!</v>
      </c>
      <c r="G188" s="74" t="s">
        <v>113</v>
      </c>
      <c r="H188" s="73" t="s">
        <v>114</v>
      </c>
      <c r="I188" s="82" t="e">
        <f>VLOOKUP(B188,#REF!,2,0)</f>
        <v>#REF!</v>
      </c>
      <c r="J188" s="83" t="str">
        <f t="shared" si="7"/>
        <v>Race 32</v>
      </c>
      <c r="K188" s="78" t="e">
        <f>VLOOKUP($C188,Teams!$A:$D,6,0)</f>
        <v>#REF!</v>
      </c>
      <c r="L188" s="73" t="e">
        <f>VLOOKUP(B188,#REF!,9,0)</f>
        <v>#REF!</v>
      </c>
    </row>
    <row r="189" spans="1:12" x14ac:dyDescent="0.2">
      <c r="A189" s="85">
        <f t="shared" si="8"/>
        <v>32</v>
      </c>
      <c r="B189" s="85">
        <f>B188+1</f>
        <v>2</v>
      </c>
      <c r="C189" s="85" t="e">
        <f>VLOOKUP($A189,'Pairing list'!$B:$H,$B189+1,0)</f>
        <v>#REF!</v>
      </c>
      <c r="D189" s="73" t="e">
        <f>VLOOKUP($C189,Teams!$A:$D,2,0)</f>
        <v>#REF!</v>
      </c>
      <c r="E189" s="73" t="e">
        <f>VLOOKUP($C189,Teams!$A:$D,5,0)</f>
        <v>#REF!</v>
      </c>
      <c r="F189" s="73" t="e">
        <f t="shared" si="6"/>
        <v>#REF!</v>
      </c>
      <c r="G189" s="74" t="s">
        <v>113</v>
      </c>
      <c r="H189" s="73" t="s">
        <v>114</v>
      </c>
      <c r="I189" s="82" t="e">
        <f>VLOOKUP(B189,#REF!,2,0)</f>
        <v>#REF!</v>
      </c>
      <c r="J189" s="83" t="str">
        <f t="shared" si="7"/>
        <v>Race 32</v>
      </c>
      <c r="K189" s="78" t="e">
        <f>VLOOKUP($C189,Teams!$A:$D,6,0)</f>
        <v>#REF!</v>
      </c>
      <c r="L189" s="73" t="e">
        <f>VLOOKUP(B189,#REF!,9,0)</f>
        <v>#REF!</v>
      </c>
    </row>
    <row r="190" spans="1:12" x14ac:dyDescent="0.2">
      <c r="A190" s="85">
        <f t="shared" si="8"/>
        <v>32</v>
      </c>
      <c r="B190" s="85">
        <f>B189+1</f>
        <v>3</v>
      </c>
      <c r="C190" s="85" t="e">
        <f>VLOOKUP($A190,'Pairing list'!$B:$H,$B190+1,0)</f>
        <v>#REF!</v>
      </c>
      <c r="D190" s="73" t="e">
        <f>VLOOKUP($C190,Teams!$A:$D,2,0)</f>
        <v>#REF!</v>
      </c>
      <c r="E190" s="73" t="e">
        <f>VLOOKUP($C190,Teams!$A:$D,5,0)</f>
        <v>#REF!</v>
      </c>
      <c r="F190" s="73" t="e">
        <f t="shared" si="6"/>
        <v>#REF!</v>
      </c>
      <c r="G190" s="74" t="s">
        <v>113</v>
      </c>
      <c r="H190" s="73" t="s">
        <v>114</v>
      </c>
      <c r="I190" s="82" t="e">
        <f>VLOOKUP(B190,#REF!,2,0)</f>
        <v>#REF!</v>
      </c>
      <c r="J190" s="83" t="str">
        <f t="shared" si="7"/>
        <v>Race 32</v>
      </c>
      <c r="K190" s="78" t="e">
        <f>VLOOKUP($C190,Teams!$A:$D,6,0)</f>
        <v>#REF!</v>
      </c>
      <c r="L190" s="73" t="e">
        <f>VLOOKUP(B190,#REF!,9,0)</f>
        <v>#REF!</v>
      </c>
    </row>
    <row r="191" spans="1:12" x14ac:dyDescent="0.2">
      <c r="A191" s="85">
        <f t="shared" si="8"/>
        <v>32</v>
      </c>
      <c r="B191" s="85">
        <f>B190+1</f>
        <v>4</v>
      </c>
      <c r="C191" s="85" t="e">
        <f>VLOOKUP($A191,'Pairing list'!$B:$H,$B191+1,0)</f>
        <v>#REF!</v>
      </c>
      <c r="D191" s="73" t="e">
        <f>VLOOKUP($C191,Teams!$A:$D,2,0)</f>
        <v>#REF!</v>
      </c>
      <c r="E191" s="73" t="e">
        <f>VLOOKUP($C191,Teams!$A:$D,5,0)</f>
        <v>#REF!</v>
      </c>
      <c r="F191" s="73" t="e">
        <f t="shared" si="6"/>
        <v>#REF!</v>
      </c>
      <c r="G191" s="74" t="s">
        <v>113</v>
      </c>
      <c r="H191" s="73" t="s">
        <v>114</v>
      </c>
      <c r="I191" s="82" t="e">
        <f>VLOOKUP(B191,#REF!,2,0)</f>
        <v>#REF!</v>
      </c>
      <c r="J191" s="83" t="str">
        <f t="shared" si="7"/>
        <v>Race 32</v>
      </c>
      <c r="K191" s="78" t="e">
        <f>VLOOKUP($C191,Teams!$A:$D,6,0)</f>
        <v>#REF!</v>
      </c>
      <c r="L191" s="73" t="e">
        <f>VLOOKUP(B191,#REF!,9,0)</f>
        <v>#REF!</v>
      </c>
    </row>
    <row r="192" spans="1:12" x14ac:dyDescent="0.2">
      <c r="A192" s="85">
        <f t="shared" si="8"/>
        <v>32</v>
      </c>
      <c r="B192" s="85">
        <f>B191+1</f>
        <v>5</v>
      </c>
      <c r="C192" s="85" t="e">
        <f>VLOOKUP($A192,'Pairing list'!$B:$H,$B192+1,0)</f>
        <v>#REF!</v>
      </c>
      <c r="D192" s="73" t="e">
        <f>VLOOKUP($C192,Teams!$A:$D,2,0)</f>
        <v>#REF!</v>
      </c>
      <c r="E192" s="73" t="e">
        <f>VLOOKUP($C192,Teams!$A:$D,5,0)</f>
        <v>#REF!</v>
      </c>
      <c r="F192" s="73" t="e">
        <f t="shared" si="6"/>
        <v>#REF!</v>
      </c>
      <c r="G192" s="74" t="s">
        <v>113</v>
      </c>
      <c r="H192" s="73" t="s">
        <v>114</v>
      </c>
      <c r="I192" s="82" t="e">
        <f>VLOOKUP(B192,#REF!,2,0)</f>
        <v>#REF!</v>
      </c>
      <c r="J192" s="83" t="str">
        <f t="shared" si="7"/>
        <v>Race 32</v>
      </c>
      <c r="K192" s="78" t="e">
        <f>VLOOKUP($C192,Teams!$A:$D,6,0)</f>
        <v>#REF!</v>
      </c>
      <c r="L192" s="73" t="e">
        <f>VLOOKUP(B192,#REF!,9,0)</f>
        <v>#REF!</v>
      </c>
    </row>
    <row r="193" spans="1:12" x14ac:dyDescent="0.2">
      <c r="A193" s="85">
        <f t="shared" si="8"/>
        <v>32</v>
      </c>
      <c r="B193" s="85">
        <f>B192+1</f>
        <v>6</v>
      </c>
      <c r="C193" s="85" t="e">
        <f>VLOOKUP($A193,'Pairing list'!$B:$H,$B193+1,0)</f>
        <v>#REF!</v>
      </c>
      <c r="D193" s="73" t="e">
        <f>VLOOKUP($C193,Teams!$A:$D,2,0)</f>
        <v>#REF!</v>
      </c>
      <c r="E193" s="73" t="e">
        <f>VLOOKUP($C193,Teams!$A:$D,5,0)</f>
        <v>#REF!</v>
      </c>
      <c r="F193" s="73" t="e">
        <f t="shared" si="6"/>
        <v>#REF!</v>
      </c>
      <c r="G193" s="74" t="s">
        <v>113</v>
      </c>
      <c r="H193" s="73" t="s">
        <v>114</v>
      </c>
      <c r="I193" s="82" t="e">
        <f>VLOOKUP(B193,#REF!,2,0)</f>
        <v>#REF!</v>
      </c>
      <c r="J193" s="83" t="str">
        <f t="shared" si="7"/>
        <v>Race 32</v>
      </c>
      <c r="K193" s="78" t="e">
        <f>VLOOKUP($C193,Teams!$A:$D,6,0)</f>
        <v>#REF!</v>
      </c>
      <c r="L193" s="73" t="e">
        <f>VLOOKUP(B193,#REF!,9,0)</f>
        <v>#REF!</v>
      </c>
    </row>
    <row r="194" spans="1:12" x14ac:dyDescent="0.2">
      <c r="A194" s="85">
        <f t="shared" si="8"/>
        <v>33</v>
      </c>
      <c r="B194" s="85">
        <f>B188</f>
        <v>1</v>
      </c>
      <c r="C194" s="85" t="e">
        <f>VLOOKUP($A194,'Pairing list'!$B:$H,$B194+1,0)</f>
        <v>#REF!</v>
      </c>
      <c r="D194" s="73" t="e">
        <f>VLOOKUP($C194,Teams!$A:$D,2,0)</f>
        <v>#REF!</v>
      </c>
      <c r="E194" s="73" t="e">
        <f>VLOOKUP($C194,Teams!$A:$D,5,0)</f>
        <v>#REF!</v>
      </c>
      <c r="F194" s="73" t="e">
        <f t="shared" ref="F194:F257" si="9">E194</f>
        <v>#REF!</v>
      </c>
      <c r="G194" s="74" t="s">
        <v>113</v>
      </c>
      <c r="H194" s="73" t="s">
        <v>114</v>
      </c>
      <c r="I194" s="82" t="e">
        <f>VLOOKUP(B194,#REF!,2,0)</f>
        <v>#REF!</v>
      </c>
      <c r="J194" s="83" t="str">
        <f t="shared" ref="J194:J257" si="10">"Race "&amp;A194</f>
        <v>Race 33</v>
      </c>
      <c r="K194" s="78" t="e">
        <f>VLOOKUP($C194,Teams!$A:$D,6,0)</f>
        <v>#REF!</v>
      </c>
      <c r="L194" s="73" t="e">
        <f>VLOOKUP(B194,#REF!,9,0)</f>
        <v>#REF!</v>
      </c>
    </row>
    <row r="195" spans="1:12" x14ac:dyDescent="0.2">
      <c r="A195" s="85">
        <f t="shared" si="8"/>
        <v>33</v>
      </c>
      <c r="B195" s="85">
        <f>B194+1</f>
        <v>2</v>
      </c>
      <c r="C195" s="85" t="e">
        <f>VLOOKUP($A195,'Pairing list'!$B:$H,$B195+1,0)</f>
        <v>#REF!</v>
      </c>
      <c r="D195" s="73" t="e">
        <f>VLOOKUP($C195,Teams!$A:$D,2,0)</f>
        <v>#REF!</v>
      </c>
      <c r="E195" s="73" t="e">
        <f>VLOOKUP($C195,Teams!$A:$D,5,0)</f>
        <v>#REF!</v>
      </c>
      <c r="F195" s="73" t="e">
        <f t="shared" si="9"/>
        <v>#REF!</v>
      </c>
      <c r="G195" s="74" t="s">
        <v>113</v>
      </c>
      <c r="H195" s="73" t="s">
        <v>114</v>
      </c>
      <c r="I195" s="82" t="e">
        <f>VLOOKUP(B195,#REF!,2,0)</f>
        <v>#REF!</v>
      </c>
      <c r="J195" s="83" t="str">
        <f t="shared" si="10"/>
        <v>Race 33</v>
      </c>
      <c r="K195" s="78" t="e">
        <f>VLOOKUP($C195,Teams!$A:$D,6,0)</f>
        <v>#REF!</v>
      </c>
      <c r="L195" s="73" t="e">
        <f>VLOOKUP(B195,#REF!,9,0)</f>
        <v>#REF!</v>
      </c>
    </row>
    <row r="196" spans="1:12" x14ac:dyDescent="0.2">
      <c r="A196" s="85">
        <f t="shared" si="8"/>
        <v>33</v>
      </c>
      <c r="B196" s="85">
        <f>B195+1</f>
        <v>3</v>
      </c>
      <c r="C196" s="85" t="e">
        <f>VLOOKUP($A196,'Pairing list'!$B:$H,$B196+1,0)</f>
        <v>#REF!</v>
      </c>
      <c r="D196" s="73" t="e">
        <f>VLOOKUP($C196,Teams!$A:$D,2,0)</f>
        <v>#REF!</v>
      </c>
      <c r="E196" s="73" t="e">
        <f>VLOOKUP($C196,Teams!$A:$D,5,0)</f>
        <v>#REF!</v>
      </c>
      <c r="F196" s="73" t="e">
        <f t="shared" si="9"/>
        <v>#REF!</v>
      </c>
      <c r="G196" s="74" t="s">
        <v>113</v>
      </c>
      <c r="H196" s="73" t="s">
        <v>114</v>
      </c>
      <c r="I196" s="82" t="e">
        <f>VLOOKUP(B196,#REF!,2,0)</f>
        <v>#REF!</v>
      </c>
      <c r="J196" s="83" t="str">
        <f t="shared" si="10"/>
        <v>Race 33</v>
      </c>
      <c r="K196" s="78" t="e">
        <f>VLOOKUP($C196,Teams!$A:$D,6,0)</f>
        <v>#REF!</v>
      </c>
      <c r="L196" s="73" t="e">
        <f>VLOOKUP(B196,#REF!,9,0)</f>
        <v>#REF!</v>
      </c>
    </row>
    <row r="197" spans="1:12" x14ac:dyDescent="0.2">
      <c r="A197" s="85">
        <f t="shared" si="8"/>
        <v>33</v>
      </c>
      <c r="B197" s="85">
        <f>B196+1</f>
        <v>4</v>
      </c>
      <c r="C197" s="85" t="e">
        <f>VLOOKUP($A197,'Pairing list'!$B:$H,$B197+1,0)</f>
        <v>#REF!</v>
      </c>
      <c r="D197" s="73" t="e">
        <f>VLOOKUP($C197,Teams!$A:$D,2,0)</f>
        <v>#REF!</v>
      </c>
      <c r="E197" s="73" t="e">
        <f>VLOOKUP($C197,Teams!$A:$D,5,0)</f>
        <v>#REF!</v>
      </c>
      <c r="F197" s="73" t="e">
        <f t="shared" si="9"/>
        <v>#REF!</v>
      </c>
      <c r="G197" s="74" t="s">
        <v>113</v>
      </c>
      <c r="H197" s="73" t="s">
        <v>114</v>
      </c>
      <c r="I197" s="82" t="e">
        <f>VLOOKUP(B197,#REF!,2,0)</f>
        <v>#REF!</v>
      </c>
      <c r="J197" s="83" t="str">
        <f t="shared" si="10"/>
        <v>Race 33</v>
      </c>
      <c r="K197" s="78" t="e">
        <f>VLOOKUP($C197,Teams!$A:$D,6,0)</f>
        <v>#REF!</v>
      </c>
      <c r="L197" s="73" t="e">
        <f>VLOOKUP(B197,#REF!,9,0)</f>
        <v>#REF!</v>
      </c>
    </row>
    <row r="198" spans="1:12" x14ac:dyDescent="0.2">
      <c r="A198" s="85">
        <f t="shared" si="8"/>
        <v>33</v>
      </c>
      <c r="B198" s="85">
        <f>B197+1</f>
        <v>5</v>
      </c>
      <c r="C198" s="85" t="e">
        <f>VLOOKUP($A198,'Pairing list'!$B:$H,$B198+1,0)</f>
        <v>#REF!</v>
      </c>
      <c r="D198" s="73" t="e">
        <f>VLOOKUP($C198,Teams!$A:$D,2,0)</f>
        <v>#REF!</v>
      </c>
      <c r="E198" s="73" t="e">
        <f>VLOOKUP($C198,Teams!$A:$D,5,0)</f>
        <v>#REF!</v>
      </c>
      <c r="F198" s="73" t="e">
        <f t="shared" si="9"/>
        <v>#REF!</v>
      </c>
      <c r="G198" s="74" t="s">
        <v>113</v>
      </c>
      <c r="H198" s="73" t="s">
        <v>114</v>
      </c>
      <c r="I198" s="82" t="e">
        <f>VLOOKUP(B198,#REF!,2,0)</f>
        <v>#REF!</v>
      </c>
      <c r="J198" s="83" t="str">
        <f t="shared" si="10"/>
        <v>Race 33</v>
      </c>
      <c r="K198" s="78" t="e">
        <f>VLOOKUP($C198,Teams!$A:$D,6,0)</f>
        <v>#REF!</v>
      </c>
      <c r="L198" s="73" t="e">
        <f>VLOOKUP(B198,#REF!,9,0)</f>
        <v>#REF!</v>
      </c>
    </row>
    <row r="199" spans="1:12" x14ac:dyDescent="0.2">
      <c r="A199" s="85">
        <f t="shared" si="8"/>
        <v>33</v>
      </c>
      <c r="B199" s="85">
        <f>B198+1</f>
        <v>6</v>
      </c>
      <c r="C199" s="85" t="e">
        <f>VLOOKUP($A199,'Pairing list'!$B:$H,$B199+1,0)</f>
        <v>#REF!</v>
      </c>
      <c r="D199" s="73" t="e">
        <f>VLOOKUP($C199,Teams!$A:$D,2,0)</f>
        <v>#REF!</v>
      </c>
      <c r="E199" s="73" t="e">
        <f>VLOOKUP($C199,Teams!$A:$D,5,0)</f>
        <v>#REF!</v>
      </c>
      <c r="F199" s="73" t="e">
        <f t="shared" si="9"/>
        <v>#REF!</v>
      </c>
      <c r="G199" s="74" t="s">
        <v>113</v>
      </c>
      <c r="H199" s="73" t="s">
        <v>114</v>
      </c>
      <c r="I199" s="82" t="e">
        <f>VLOOKUP(B199,#REF!,2,0)</f>
        <v>#REF!</v>
      </c>
      <c r="J199" s="83" t="str">
        <f t="shared" si="10"/>
        <v>Race 33</v>
      </c>
      <c r="K199" s="78" t="e">
        <f>VLOOKUP($C199,Teams!$A:$D,6,0)</f>
        <v>#REF!</v>
      </c>
      <c r="L199" s="73" t="e">
        <f>VLOOKUP(B199,#REF!,9,0)</f>
        <v>#REF!</v>
      </c>
    </row>
    <row r="200" spans="1:12" x14ac:dyDescent="0.2">
      <c r="A200" s="85">
        <f t="shared" ref="A200:A263" si="11">A194+1</f>
        <v>34</v>
      </c>
      <c r="B200" s="85">
        <f>B194</f>
        <v>1</v>
      </c>
      <c r="C200" s="85" t="e">
        <f>VLOOKUP($A200,'Pairing list'!$B:$H,$B200+1,0)</f>
        <v>#REF!</v>
      </c>
      <c r="D200" s="73" t="e">
        <f>VLOOKUP($C200,Teams!$A:$D,2,0)</f>
        <v>#REF!</v>
      </c>
      <c r="E200" s="73" t="e">
        <f>VLOOKUP($C200,Teams!$A:$D,5,0)</f>
        <v>#REF!</v>
      </c>
      <c r="F200" s="73" t="e">
        <f t="shared" si="9"/>
        <v>#REF!</v>
      </c>
      <c r="G200" s="74" t="s">
        <v>113</v>
      </c>
      <c r="H200" s="73" t="s">
        <v>114</v>
      </c>
      <c r="I200" s="82" t="e">
        <f>VLOOKUP(B200,#REF!,2,0)</f>
        <v>#REF!</v>
      </c>
      <c r="J200" s="83" t="str">
        <f t="shared" si="10"/>
        <v>Race 34</v>
      </c>
      <c r="K200" s="78" t="e">
        <f>VLOOKUP($C200,Teams!$A:$D,6,0)</f>
        <v>#REF!</v>
      </c>
      <c r="L200" s="73" t="e">
        <f>VLOOKUP(B200,#REF!,9,0)</f>
        <v>#REF!</v>
      </c>
    </row>
    <row r="201" spans="1:12" x14ac:dyDescent="0.2">
      <c r="A201" s="85">
        <f t="shared" si="11"/>
        <v>34</v>
      </c>
      <c r="B201" s="85">
        <f>B200+1</f>
        <v>2</v>
      </c>
      <c r="C201" s="85" t="e">
        <f>VLOOKUP($A201,'Pairing list'!$B:$H,$B201+1,0)</f>
        <v>#REF!</v>
      </c>
      <c r="D201" s="73" t="e">
        <f>VLOOKUP($C201,Teams!$A:$D,2,0)</f>
        <v>#REF!</v>
      </c>
      <c r="E201" s="73" t="e">
        <f>VLOOKUP($C201,Teams!$A:$D,5,0)</f>
        <v>#REF!</v>
      </c>
      <c r="F201" s="73" t="e">
        <f t="shared" si="9"/>
        <v>#REF!</v>
      </c>
      <c r="G201" s="74" t="s">
        <v>113</v>
      </c>
      <c r="H201" s="73" t="s">
        <v>114</v>
      </c>
      <c r="I201" s="82" t="e">
        <f>VLOOKUP(B201,#REF!,2,0)</f>
        <v>#REF!</v>
      </c>
      <c r="J201" s="83" t="str">
        <f t="shared" si="10"/>
        <v>Race 34</v>
      </c>
      <c r="K201" s="78" t="e">
        <f>VLOOKUP($C201,Teams!$A:$D,6,0)</f>
        <v>#REF!</v>
      </c>
      <c r="L201" s="73" t="e">
        <f>VLOOKUP(B201,#REF!,9,0)</f>
        <v>#REF!</v>
      </c>
    </row>
    <row r="202" spans="1:12" x14ac:dyDescent="0.2">
      <c r="A202" s="85">
        <f t="shared" si="11"/>
        <v>34</v>
      </c>
      <c r="B202" s="85">
        <f>B201+1</f>
        <v>3</v>
      </c>
      <c r="C202" s="85" t="e">
        <f>VLOOKUP($A202,'Pairing list'!$B:$H,$B202+1,0)</f>
        <v>#REF!</v>
      </c>
      <c r="D202" s="73" t="e">
        <f>VLOOKUP($C202,Teams!$A:$D,2,0)</f>
        <v>#REF!</v>
      </c>
      <c r="E202" s="73" t="e">
        <f>VLOOKUP($C202,Teams!$A:$D,5,0)</f>
        <v>#REF!</v>
      </c>
      <c r="F202" s="73" t="e">
        <f t="shared" si="9"/>
        <v>#REF!</v>
      </c>
      <c r="G202" s="74" t="s">
        <v>113</v>
      </c>
      <c r="H202" s="73" t="s">
        <v>114</v>
      </c>
      <c r="I202" s="82" t="e">
        <f>VLOOKUP(B202,#REF!,2,0)</f>
        <v>#REF!</v>
      </c>
      <c r="J202" s="83" t="str">
        <f t="shared" si="10"/>
        <v>Race 34</v>
      </c>
      <c r="K202" s="78" t="e">
        <f>VLOOKUP($C202,Teams!$A:$D,6,0)</f>
        <v>#REF!</v>
      </c>
      <c r="L202" s="73" t="e">
        <f>VLOOKUP(B202,#REF!,9,0)</f>
        <v>#REF!</v>
      </c>
    </row>
    <row r="203" spans="1:12" x14ac:dyDescent="0.2">
      <c r="A203" s="85">
        <f t="shared" si="11"/>
        <v>34</v>
      </c>
      <c r="B203" s="85">
        <f>B202+1</f>
        <v>4</v>
      </c>
      <c r="C203" s="85" t="e">
        <f>VLOOKUP($A203,'Pairing list'!$B:$H,$B203+1,0)</f>
        <v>#REF!</v>
      </c>
      <c r="D203" s="73" t="e">
        <f>VLOOKUP($C203,Teams!$A:$D,2,0)</f>
        <v>#REF!</v>
      </c>
      <c r="E203" s="73" t="e">
        <f>VLOOKUP($C203,Teams!$A:$D,5,0)</f>
        <v>#REF!</v>
      </c>
      <c r="F203" s="73" t="e">
        <f t="shared" si="9"/>
        <v>#REF!</v>
      </c>
      <c r="G203" s="74" t="s">
        <v>113</v>
      </c>
      <c r="H203" s="73" t="s">
        <v>114</v>
      </c>
      <c r="I203" s="82" t="e">
        <f>VLOOKUP(B203,#REF!,2,0)</f>
        <v>#REF!</v>
      </c>
      <c r="J203" s="83" t="str">
        <f t="shared" si="10"/>
        <v>Race 34</v>
      </c>
      <c r="K203" s="78" t="e">
        <f>VLOOKUP($C203,Teams!$A:$D,6,0)</f>
        <v>#REF!</v>
      </c>
      <c r="L203" s="73" t="e">
        <f>VLOOKUP(B203,#REF!,9,0)</f>
        <v>#REF!</v>
      </c>
    </row>
    <row r="204" spans="1:12" x14ac:dyDescent="0.2">
      <c r="A204" s="85">
        <f t="shared" si="11"/>
        <v>34</v>
      </c>
      <c r="B204" s="85">
        <f>B203+1</f>
        <v>5</v>
      </c>
      <c r="C204" s="85" t="e">
        <f>VLOOKUP($A204,'Pairing list'!$B:$H,$B204+1,0)</f>
        <v>#REF!</v>
      </c>
      <c r="D204" s="73" t="e">
        <f>VLOOKUP($C204,Teams!$A:$D,2,0)</f>
        <v>#REF!</v>
      </c>
      <c r="E204" s="73" t="e">
        <f>VLOOKUP($C204,Teams!$A:$D,5,0)</f>
        <v>#REF!</v>
      </c>
      <c r="F204" s="73" t="e">
        <f t="shared" si="9"/>
        <v>#REF!</v>
      </c>
      <c r="G204" s="74" t="s">
        <v>113</v>
      </c>
      <c r="H204" s="73" t="s">
        <v>114</v>
      </c>
      <c r="I204" s="82" t="e">
        <f>VLOOKUP(B204,#REF!,2,0)</f>
        <v>#REF!</v>
      </c>
      <c r="J204" s="83" t="str">
        <f t="shared" si="10"/>
        <v>Race 34</v>
      </c>
      <c r="K204" s="78" t="e">
        <f>VLOOKUP($C204,Teams!$A:$D,6,0)</f>
        <v>#REF!</v>
      </c>
      <c r="L204" s="73" t="e">
        <f>VLOOKUP(B204,#REF!,9,0)</f>
        <v>#REF!</v>
      </c>
    </row>
    <row r="205" spans="1:12" x14ac:dyDescent="0.2">
      <c r="A205" s="85">
        <f t="shared" si="11"/>
        <v>34</v>
      </c>
      <c r="B205" s="85">
        <f>B204+1</f>
        <v>6</v>
      </c>
      <c r="C205" s="85" t="e">
        <f>VLOOKUP($A205,'Pairing list'!$B:$H,$B205+1,0)</f>
        <v>#REF!</v>
      </c>
      <c r="D205" s="73" t="e">
        <f>VLOOKUP($C205,Teams!$A:$D,2,0)</f>
        <v>#REF!</v>
      </c>
      <c r="E205" s="73" t="e">
        <f>VLOOKUP($C205,Teams!$A:$D,5,0)</f>
        <v>#REF!</v>
      </c>
      <c r="F205" s="73" t="e">
        <f t="shared" si="9"/>
        <v>#REF!</v>
      </c>
      <c r="G205" s="74" t="s">
        <v>113</v>
      </c>
      <c r="H205" s="73" t="s">
        <v>114</v>
      </c>
      <c r="I205" s="82" t="e">
        <f>VLOOKUP(B205,#REF!,2,0)</f>
        <v>#REF!</v>
      </c>
      <c r="J205" s="83" t="str">
        <f t="shared" si="10"/>
        <v>Race 34</v>
      </c>
      <c r="K205" s="78" t="e">
        <f>VLOOKUP($C205,Teams!$A:$D,6,0)</f>
        <v>#REF!</v>
      </c>
      <c r="L205" s="73" t="e">
        <f>VLOOKUP(B205,#REF!,9,0)</f>
        <v>#REF!</v>
      </c>
    </row>
    <row r="206" spans="1:12" x14ac:dyDescent="0.2">
      <c r="A206" s="85">
        <f t="shared" si="11"/>
        <v>35</v>
      </c>
      <c r="B206" s="85">
        <f>B200</f>
        <v>1</v>
      </c>
      <c r="C206" s="85" t="e">
        <f>VLOOKUP($A206,'Pairing list'!$B:$H,$B206+1,0)</f>
        <v>#REF!</v>
      </c>
      <c r="D206" s="73" t="e">
        <f>VLOOKUP($C206,Teams!$A:$D,2,0)</f>
        <v>#REF!</v>
      </c>
      <c r="E206" s="73" t="e">
        <f>VLOOKUP($C206,Teams!$A:$D,5,0)</f>
        <v>#REF!</v>
      </c>
      <c r="F206" s="73" t="e">
        <f t="shared" si="9"/>
        <v>#REF!</v>
      </c>
      <c r="G206" s="74" t="s">
        <v>113</v>
      </c>
      <c r="H206" s="73" t="s">
        <v>114</v>
      </c>
      <c r="I206" s="82" t="e">
        <f>VLOOKUP(B206,#REF!,2,0)</f>
        <v>#REF!</v>
      </c>
      <c r="J206" s="83" t="str">
        <f t="shared" si="10"/>
        <v>Race 35</v>
      </c>
      <c r="K206" s="78" t="e">
        <f>VLOOKUP($C206,Teams!$A:$D,6,0)</f>
        <v>#REF!</v>
      </c>
      <c r="L206" s="73" t="e">
        <f>VLOOKUP(B206,#REF!,9,0)</f>
        <v>#REF!</v>
      </c>
    </row>
    <row r="207" spans="1:12" x14ac:dyDescent="0.2">
      <c r="A207" s="85">
        <f t="shared" si="11"/>
        <v>35</v>
      </c>
      <c r="B207" s="85">
        <f>B206+1</f>
        <v>2</v>
      </c>
      <c r="C207" s="85" t="e">
        <f>VLOOKUP($A207,'Pairing list'!$B:$H,$B207+1,0)</f>
        <v>#REF!</v>
      </c>
      <c r="D207" s="73" t="e">
        <f>VLOOKUP($C207,Teams!$A:$D,2,0)</f>
        <v>#REF!</v>
      </c>
      <c r="E207" s="73" t="e">
        <f>VLOOKUP($C207,Teams!$A:$D,5,0)</f>
        <v>#REF!</v>
      </c>
      <c r="F207" s="73" t="e">
        <f t="shared" si="9"/>
        <v>#REF!</v>
      </c>
      <c r="G207" s="74" t="s">
        <v>113</v>
      </c>
      <c r="H207" s="73" t="s">
        <v>114</v>
      </c>
      <c r="I207" s="82" t="e">
        <f>VLOOKUP(B207,#REF!,2,0)</f>
        <v>#REF!</v>
      </c>
      <c r="J207" s="83" t="str">
        <f t="shared" si="10"/>
        <v>Race 35</v>
      </c>
      <c r="K207" s="78" t="e">
        <f>VLOOKUP($C207,Teams!$A:$D,6,0)</f>
        <v>#REF!</v>
      </c>
      <c r="L207" s="73" t="e">
        <f>VLOOKUP(B207,#REF!,9,0)</f>
        <v>#REF!</v>
      </c>
    </row>
    <row r="208" spans="1:12" x14ac:dyDescent="0.2">
      <c r="A208" s="85">
        <f t="shared" si="11"/>
        <v>35</v>
      </c>
      <c r="B208" s="85">
        <f>B207+1</f>
        <v>3</v>
      </c>
      <c r="C208" s="85" t="e">
        <f>VLOOKUP($A208,'Pairing list'!$B:$H,$B208+1,0)</f>
        <v>#REF!</v>
      </c>
      <c r="D208" s="73" t="e">
        <f>VLOOKUP($C208,Teams!$A:$D,2,0)</f>
        <v>#REF!</v>
      </c>
      <c r="E208" s="73" t="e">
        <f>VLOOKUP($C208,Teams!$A:$D,5,0)</f>
        <v>#REF!</v>
      </c>
      <c r="F208" s="73" t="e">
        <f t="shared" si="9"/>
        <v>#REF!</v>
      </c>
      <c r="G208" s="74" t="s">
        <v>113</v>
      </c>
      <c r="H208" s="73" t="s">
        <v>114</v>
      </c>
      <c r="I208" s="82" t="e">
        <f>VLOOKUP(B208,#REF!,2,0)</f>
        <v>#REF!</v>
      </c>
      <c r="J208" s="83" t="str">
        <f t="shared" si="10"/>
        <v>Race 35</v>
      </c>
      <c r="K208" s="78" t="e">
        <f>VLOOKUP($C208,Teams!$A:$D,6,0)</f>
        <v>#REF!</v>
      </c>
      <c r="L208" s="73" t="e">
        <f>VLOOKUP(B208,#REF!,9,0)</f>
        <v>#REF!</v>
      </c>
    </row>
    <row r="209" spans="1:12" x14ac:dyDescent="0.2">
      <c r="A209" s="85">
        <f t="shared" si="11"/>
        <v>35</v>
      </c>
      <c r="B209" s="85">
        <f>B208+1</f>
        <v>4</v>
      </c>
      <c r="C209" s="85" t="e">
        <f>VLOOKUP($A209,'Pairing list'!$B:$H,$B209+1,0)</f>
        <v>#REF!</v>
      </c>
      <c r="D209" s="73" t="e">
        <f>VLOOKUP($C209,Teams!$A:$D,2,0)</f>
        <v>#REF!</v>
      </c>
      <c r="E209" s="73" t="e">
        <f>VLOOKUP($C209,Teams!$A:$D,5,0)</f>
        <v>#REF!</v>
      </c>
      <c r="F209" s="73" t="e">
        <f t="shared" si="9"/>
        <v>#REF!</v>
      </c>
      <c r="G209" s="74" t="s">
        <v>113</v>
      </c>
      <c r="H209" s="73" t="s">
        <v>114</v>
      </c>
      <c r="I209" s="82" t="e">
        <f>VLOOKUP(B209,#REF!,2,0)</f>
        <v>#REF!</v>
      </c>
      <c r="J209" s="83" t="str">
        <f t="shared" si="10"/>
        <v>Race 35</v>
      </c>
      <c r="K209" s="78" t="e">
        <f>VLOOKUP($C209,Teams!$A:$D,6,0)</f>
        <v>#REF!</v>
      </c>
      <c r="L209" s="73" t="e">
        <f>VLOOKUP(B209,#REF!,9,0)</f>
        <v>#REF!</v>
      </c>
    </row>
    <row r="210" spans="1:12" x14ac:dyDescent="0.2">
      <c r="A210" s="85">
        <f t="shared" si="11"/>
        <v>35</v>
      </c>
      <c r="B210" s="85">
        <f>B209+1</f>
        <v>5</v>
      </c>
      <c r="C210" s="85" t="e">
        <f>VLOOKUP($A210,'Pairing list'!$B:$H,$B210+1,0)</f>
        <v>#REF!</v>
      </c>
      <c r="D210" s="73" t="e">
        <f>VLOOKUP($C210,Teams!$A:$D,2,0)</f>
        <v>#REF!</v>
      </c>
      <c r="E210" s="73" t="e">
        <f>VLOOKUP($C210,Teams!$A:$D,5,0)</f>
        <v>#REF!</v>
      </c>
      <c r="F210" s="73" t="e">
        <f t="shared" si="9"/>
        <v>#REF!</v>
      </c>
      <c r="G210" s="74" t="s">
        <v>113</v>
      </c>
      <c r="H210" s="73" t="s">
        <v>114</v>
      </c>
      <c r="I210" s="82" t="e">
        <f>VLOOKUP(B210,#REF!,2,0)</f>
        <v>#REF!</v>
      </c>
      <c r="J210" s="83" t="str">
        <f t="shared" si="10"/>
        <v>Race 35</v>
      </c>
      <c r="K210" s="78" t="e">
        <f>VLOOKUP($C210,Teams!$A:$D,6,0)</f>
        <v>#REF!</v>
      </c>
      <c r="L210" s="73" t="e">
        <f>VLOOKUP(B210,#REF!,9,0)</f>
        <v>#REF!</v>
      </c>
    </row>
    <row r="211" spans="1:12" x14ac:dyDescent="0.2">
      <c r="A211" s="85">
        <f t="shared" si="11"/>
        <v>35</v>
      </c>
      <c r="B211" s="85">
        <f>B210+1</f>
        <v>6</v>
      </c>
      <c r="C211" s="85" t="e">
        <f>VLOOKUP($A211,'Pairing list'!$B:$H,$B211+1,0)</f>
        <v>#REF!</v>
      </c>
      <c r="D211" s="73" t="e">
        <f>VLOOKUP($C211,Teams!$A:$D,2,0)</f>
        <v>#REF!</v>
      </c>
      <c r="E211" s="73" t="e">
        <f>VLOOKUP($C211,Teams!$A:$D,5,0)</f>
        <v>#REF!</v>
      </c>
      <c r="F211" s="73" t="e">
        <f t="shared" si="9"/>
        <v>#REF!</v>
      </c>
      <c r="G211" s="74" t="s">
        <v>113</v>
      </c>
      <c r="H211" s="73" t="s">
        <v>114</v>
      </c>
      <c r="I211" s="82" t="e">
        <f>VLOOKUP(B211,#REF!,2,0)</f>
        <v>#REF!</v>
      </c>
      <c r="J211" s="83" t="str">
        <f t="shared" si="10"/>
        <v>Race 35</v>
      </c>
      <c r="K211" s="78" t="e">
        <f>VLOOKUP($C211,Teams!$A:$D,6,0)</f>
        <v>#REF!</v>
      </c>
      <c r="L211" s="73" t="e">
        <f>VLOOKUP(B211,#REF!,9,0)</f>
        <v>#REF!</v>
      </c>
    </row>
    <row r="212" spans="1:12" x14ac:dyDescent="0.2">
      <c r="A212" s="85">
        <f t="shared" si="11"/>
        <v>36</v>
      </c>
      <c r="B212" s="85">
        <f>B206</f>
        <v>1</v>
      </c>
      <c r="C212" s="85" t="e">
        <f>VLOOKUP($A212,'Pairing list'!$B:$H,$B212+1,0)</f>
        <v>#REF!</v>
      </c>
      <c r="D212" s="73" t="e">
        <f>VLOOKUP($C212,Teams!$A:$D,2,0)</f>
        <v>#REF!</v>
      </c>
      <c r="E212" s="73" t="e">
        <f>VLOOKUP($C212,Teams!$A:$D,5,0)</f>
        <v>#REF!</v>
      </c>
      <c r="F212" s="73" t="e">
        <f t="shared" si="9"/>
        <v>#REF!</v>
      </c>
      <c r="G212" s="74" t="s">
        <v>113</v>
      </c>
      <c r="H212" s="73" t="s">
        <v>114</v>
      </c>
      <c r="I212" s="82" t="e">
        <f>VLOOKUP(B212,#REF!,2,0)</f>
        <v>#REF!</v>
      </c>
      <c r="J212" s="83" t="str">
        <f t="shared" si="10"/>
        <v>Race 36</v>
      </c>
      <c r="K212" s="78" t="e">
        <f>VLOOKUP($C212,Teams!$A:$D,6,0)</f>
        <v>#REF!</v>
      </c>
      <c r="L212" s="73" t="e">
        <f>VLOOKUP(B212,#REF!,9,0)</f>
        <v>#REF!</v>
      </c>
    </row>
    <row r="213" spans="1:12" x14ac:dyDescent="0.2">
      <c r="A213" s="85">
        <f t="shared" si="11"/>
        <v>36</v>
      </c>
      <c r="B213" s="85">
        <f>B212+1</f>
        <v>2</v>
      </c>
      <c r="C213" s="85" t="e">
        <f>VLOOKUP($A213,'Pairing list'!$B:$H,$B213+1,0)</f>
        <v>#REF!</v>
      </c>
      <c r="D213" s="73" t="e">
        <f>VLOOKUP($C213,Teams!$A:$D,2,0)</f>
        <v>#REF!</v>
      </c>
      <c r="E213" s="73" t="e">
        <f>VLOOKUP($C213,Teams!$A:$D,5,0)</f>
        <v>#REF!</v>
      </c>
      <c r="F213" s="73" t="e">
        <f t="shared" si="9"/>
        <v>#REF!</v>
      </c>
      <c r="G213" s="74" t="s">
        <v>113</v>
      </c>
      <c r="H213" s="73" t="s">
        <v>114</v>
      </c>
      <c r="I213" s="82" t="e">
        <f>VLOOKUP(B213,#REF!,2,0)</f>
        <v>#REF!</v>
      </c>
      <c r="J213" s="83" t="str">
        <f t="shared" si="10"/>
        <v>Race 36</v>
      </c>
      <c r="K213" s="78" t="e">
        <f>VLOOKUP($C213,Teams!$A:$D,6,0)</f>
        <v>#REF!</v>
      </c>
      <c r="L213" s="73" t="e">
        <f>VLOOKUP(B213,#REF!,9,0)</f>
        <v>#REF!</v>
      </c>
    </row>
    <row r="214" spans="1:12" x14ac:dyDescent="0.2">
      <c r="A214" s="85">
        <f t="shared" si="11"/>
        <v>36</v>
      </c>
      <c r="B214" s="85">
        <f>B213+1</f>
        <v>3</v>
      </c>
      <c r="C214" s="85" t="e">
        <f>VLOOKUP($A214,'Pairing list'!$B:$H,$B214+1,0)</f>
        <v>#REF!</v>
      </c>
      <c r="D214" s="73" t="e">
        <f>VLOOKUP($C214,Teams!$A:$D,2,0)</f>
        <v>#REF!</v>
      </c>
      <c r="E214" s="73" t="e">
        <f>VLOOKUP($C214,Teams!$A:$D,5,0)</f>
        <v>#REF!</v>
      </c>
      <c r="F214" s="73" t="e">
        <f t="shared" si="9"/>
        <v>#REF!</v>
      </c>
      <c r="G214" s="74" t="s">
        <v>113</v>
      </c>
      <c r="H214" s="73" t="s">
        <v>114</v>
      </c>
      <c r="I214" s="82" t="e">
        <f>VLOOKUP(B214,#REF!,2,0)</f>
        <v>#REF!</v>
      </c>
      <c r="J214" s="83" t="str">
        <f t="shared" si="10"/>
        <v>Race 36</v>
      </c>
      <c r="K214" s="78" t="e">
        <f>VLOOKUP($C214,Teams!$A:$D,6,0)</f>
        <v>#REF!</v>
      </c>
      <c r="L214" s="73" t="e">
        <f>VLOOKUP(B214,#REF!,9,0)</f>
        <v>#REF!</v>
      </c>
    </row>
    <row r="215" spans="1:12" x14ac:dyDescent="0.2">
      <c r="A215" s="85">
        <f t="shared" si="11"/>
        <v>36</v>
      </c>
      <c r="B215" s="85">
        <f>B214+1</f>
        <v>4</v>
      </c>
      <c r="C215" s="85" t="e">
        <f>VLOOKUP($A215,'Pairing list'!$B:$H,$B215+1,0)</f>
        <v>#REF!</v>
      </c>
      <c r="D215" s="73" t="e">
        <f>VLOOKUP($C215,Teams!$A:$D,2,0)</f>
        <v>#REF!</v>
      </c>
      <c r="E215" s="73" t="e">
        <f>VLOOKUP($C215,Teams!$A:$D,5,0)</f>
        <v>#REF!</v>
      </c>
      <c r="F215" s="73" t="e">
        <f t="shared" si="9"/>
        <v>#REF!</v>
      </c>
      <c r="G215" s="74" t="s">
        <v>113</v>
      </c>
      <c r="H215" s="73" t="s">
        <v>114</v>
      </c>
      <c r="I215" s="82" t="e">
        <f>VLOOKUP(B215,#REF!,2,0)</f>
        <v>#REF!</v>
      </c>
      <c r="J215" s="83" t="str">
        <f t="shared" si="10"/>
        <v>Race 36</v>
      </c>
      <c r="K215" s="78" t="e">
        <f>VLOOKUP($C215,Teams!$A:$D,6,0)</f>
        <v>#REF!</v>
      </c>
      <c r="L215" s="73" t="e">
        <f>VLOOKUP(B215,#REF!,9,0)</f>
        <v>#REF!</v>
      </c>
    </row>
    <row r="216" spans="1:12" x14ac:dyDescent="0.2">
      <c r="A216" s="85">
        <f t="shared" si="11"/>
        <v>36</v>
      </c>
      <c r="B216" s="85">
        <f>B215+1</f>
        <v>5</v>
      </c>
      <c r="C216" s="85" t="e">
        <f>VLOOKUP($A216,'Pairing list'!$B:$H,$B216+1,0)</f>
        <v>#REF!</v>
      </c>
      <c r="D216" s="73" t="e">
        <f>VLOOKUP($C216,Teams!$A:$D,2,0)</f>
        <v>#REF!</v>
      </c>
      <c r="E216" s="73" t="e">
        <f>VLOOKUP($C216,Teams!$A:$D,5,0)</f>
        <v>#REF!</v>
      </c>
      <c r="F216" s="73" t="e">
        <f t="shared" si="9"/>
        <v>#REF!</v>
      </c>
      <c r="G216" s="74" t="s">
        <v>113</v>
      </c>
      <c r="H216" s="73" t="s">
        <v>114</v>
      </c>
      <c r="I216" s="82" t="e">
        <f>VLOOKUP(B216,#REF!,2,0)</f>
        <v>#REF!</v>
      </c>
      <c r="J216" s="83" t="str">
        <f t="shared" si="10"/>
        <v>Race 36</v>
      </c>
      <c r="K216" s="78" t="e">
        <f>VLOOKUP($C216,Teams!$A:$D,6,0)</f>
        <v>#REF!</v>
      </c>
      <c r="L216" s="73" t="e">
        <f>VLOOKUP(B216,#REF!,9,0)</f>
        <v>#REF!</v>
      </c>
    </row>
    <row r="217" spans="1:12" x14ac:dyDescent="0.2">
      <c r="A217" s="85">
        <f t="shared" si="11"/>
        <v>36</v>
      </c>
      <c r="B217" s="85">
        <f>B216+1</f>
        <v>6</v>
      </c>
      <c r="C217" s="85" t="e">
        <f>VLOOKUP($A217,'Pairing list'!$B:$H,$B217+1,0)</f>
        <v>#REF!</v>
      </c>
      <c r="D217" s="73" t="e">
        <f>VLOOKUP($C217,Teams!$A:$D,2,0)</f>
        <v>#REF!</v>
      </c>
      <c r="E217" s="73" t="e">
        <f>VLOOKUP($C217,Teams!$A:$D,5,0)</f>
        <v>#REF!</v>
      </c>
      <c r="F217" s="73" t="e">
        <f t="shared" si="9"/>
        <v>#REF!</v>
      </c>
      <c r="G217" s="74" t="s">
        <v>113</v>
      </c>
      <c r="H217" s="73" t="s">
        <v>114</v>
      </c>
      <c r="I217" s="82" t="e">
        <f>VLOOKUP(B217,#REF!,2,0)</f>
        <v>#REF!</v>
      </c>
      <c r="J217" s="83" t="str">
        <f t="shared" si="10"/>
        <v>Race 36</v>
      </c>
      <c r="K217" s="78" t="e">
        <f>VLOOKUP($C217,Teams!$A:$D,6,0)</f>
        <v>#REF!</v>
      </c>
      <c r="L217" s="73" t="e">
        <f>VLOOKUP(B217,#REF!,9,0)</f>
        <v>#REF!</v>
      </c>
    </row>
    <row r="218" spans="1:12" x14ac:dyDescent="0.2">
      <c r="A218" s="85">
        <f t="shared" si="11"/>
        <v>37</v>
      </c>
      <c r="B218" s="85">
        <f>B212</f>
        <v>1</v>
      </c>
      <c r="C218" s="85" t="e">
        <f>VLOOKUP($A218,'Pairing list'!$B:$H,$B218+1,0)</f>
        <v>#REF!</v>
      </c>
      <c r="D218" s="73" t="e">
        <f>VLOOKUP($C218,Teams!$A:$D,2,0)</f>
        <v>#REF!</v>
      </c>
      <c r="E218" s="73" t="e">
        <f>VLOOKUP($C218,Teams!$A:$D,5,0)</f>
        <v>#REF!</v>
      </c>
      <c r="F218" s="73" t="e">
        <f t="shared" si="9"/>
        <v>#REF!</v>
      </c>
      <c r="G218" s="74" t="s">
        <v>113</v>
      </c>
      <c r="H218" s="73" t="s">
        <v>114</v>
      </c>
      <c r="I218" s="82" t="e">
        <f>VLOOKUP(B218,#REF!,2,0)</f>
        <v>#REF!</v>
      </c>
      <c r="J218" s="83" t="str">
        <f t="shared" si="10"/>
        <v>Race 37</v>
      </c>
      <c r="K218" s="78" t="e">
        <f>VLOOKUP($C218,Teams!$A:$D,6,0)</f>
        <v>#REF!</v>
      </c>
      <c r="L218" s="73" t="e">
        <f>VLOOKUP(B218,#REF!,9,0)</f>
        <v>#REF!</v>
      </c>
    </row>
    <row r="219" spans="1:12" x14ac:dyDescent="0.2">
      <c r="A219" s="85">
        <f t="shared" si="11"/>
        <v>37</v>
      </c>
      <c r="B219" s="85">
        <f>B218+1</f>
        <v>2</v>
      </c>
      <c r="C219" s="85" t="e">
        <f>VLOOKUP($A219,'Pairing list'!$B:$H,$B219+1,0)</f>
        <v>#REF!</v>
      </c>
      <c r="D219" s="73" t="e">
        <f>VLOOKUP($C219,Teams!$A:$D,2,0)</f>
        <v>#REF!</v>
      </c>
      <c r="E219" s="73" t="e">
        <f>VLOOKUP($C219,Teams!$A:$D,5,0)</f>
        <v>#REF!</v>
      </c>
      <c r="F219" s="73" t="e">
        <f t="shared" si="9"/>
        <v>#REF!</v>
      </c>
      <c r="G219" s="74" t="s">
        <v>113</v>
      </c>
      <c r="H219" s="73" t="s">
        <v>114</v>
      </c>
      <c r="I219" s="82" t="e">
        <f>VLOOKUP(B219,#REF!,2,0)</f>
        <v>#REF!</v>
      </c>
      <c r="J219" s="83" t="str">
        <f t="shared" si="10"/>
        <v>Race 37</v>
      </c>
      <c r="K219" s="78" t="e">
        <f>VLOOKUP($C219,Teams!$A:$D,6,0)</f>
        <v>#REF!</v>
      </c>
      <c r="L219" s="73" t="e">
        <f>VLOOKUP(B219,#REF!,9,0)</f>
        <v>#REF!</v>
      </c>
    </row>
    <row r="220" spans="1:12" x14ac:dyDescent="0.2">
      <c r="A220" s="85">
        <f t="shared" si="11"/>
        <v>37</v>
      </c>
      <c r="B220" s="85">
        <f>B219+1</f>
        <v>3</v>
      </c>
      <c r="C220" s="85" t="e">
        <f>VLOOKUP($A220,'Pairing list'!$B:$H,$B220+1,0)</f>
        <v>#REF!</v>
      </c>
      <c r="D220" s="73" t="e">
        <f>VLOOKUP($C220,Teams!$A:$D,2,0)</f>
        <v>#REF!</v>
      </c>
      <c r="E220" s="73" t="e">
        <f>VLOOKUP($C220,Teams!$A:$D,5,0)</f>
        <v>#REF!</v>
      </c>
      <c r="F220" s="73" t="e">
        <f t="shared" si="9"/>
        <v>#REF!</v>
      </c>
      <c r="G220" s="74" t="s">
        <v>113</v>
      </c>
      <c r="H220" s="73" t="s">
        <v>114</v>
      </c>
      <c r="I220" s="82" t="e">
        <f>VLOOKUP(B220,#REF!,2,0)</f>
        <v>#REF!</v>
      </c>
      <c r="J220" s="83" t="str">
        <f t="shared" si="10"/>
        <v>Race 37</v>
      </c>
      <c r="K220" s="78" t="e">
        <f>VLOOKUP($C220,Teams!$A:$D,6,0)</f>
        <v>#REF!</v>
      </c>
      <c r="L220" s="73" t="e">
        <f>VLOOKUP(B220,#REF!,9,0)</f>
        <v>#REF!</v>
      </c>
    </row>
    <row r="221" spans="1:12" x14ac:dyDescent="0.2">
      <c r="A221" s="85">
        <f t="shared" si="11"/>
        <v>37</v>
      </c>
      <c r="B221" s="85">
        <f>B220+1</f>
        <v>4</v>
      </c>
      <c r="C221" s="85" t="e">
        <f>VLOOKUP($A221,'Pairing list'!$B:$H,$B221+1,0)</f>
        <v>#REF!</v>
      </c>
      <c r="D221" s="73" t="e">
        <f>VLOOKUP($C221,Teams!$A:$D,2,0)</f>
        <v>#REF!</v>
      </c>
      <c r="E221" s="73" t="e">
        <f>VLOOKUP($C221,Teams!$A:$D,5,0)</f>
        <v>#REF!</v>
      </c>
      <c r="F221" s="73" t="e">
        <f t="shared" si="9"/>
        <v>#REF!</v>
      </c>
      <c r="G221" s="74" t="s">
        <v>113</v>
      </c>
      <c r="H221" s="73" t="s">
        <v>114</v>
      </c>
      <c r="I221" s="82" t="e">
        <f>VLOOKUP(B221,#REF!,2,0)</f>
        <v>#REF!</v>
      </c>
      <c r="J221" s="83" t="str">
        <f t="shared" si="10"/>
        <v>Race 37</v>
      </c>
      <c r="K221" s="78" t="e">
        <f>VLOOKUP($C221,Teams!$A:$D,6,0)</f>
        <v>#REF!</v>
      </c>
      <c r="L221" s="73" t="e">
        <f>VLOOKUP(B221,#REF!,9,0)</f>
        <v>#REF!</v>
      </c>
    </row>
    <row r="222" spans="1:12" x14ac:dyDescent="0.2">
      <c r="A222" s="85">
        <f t="shared" si="11"/>
        <v>37</v>
      </c>
      <c r="B222" s="85">
        <f>B221+1</f>
        <v>5</v>
      </c>
      <c r="C222" s="85" t="e">
        <f>VLOOKUP($A222,'Pairing list'!$B:$H,$B222+1,0)</f>
        <v>#REF!</v>
      </c>
      <c r="D222" s="73" t="e">
        <f>VLOOKUP($C222,Teams!$A:$D,2,0)</f>
        <v>#REF!</v>
      </c>
      <c r="E222" s="73" t="e">
        <f>VLOOKUP($C222,Teams!$A:$D,5,0)</f>
        <v>#REF!</v>
      </c>
      <c r="F222" s="73" t="e">
        <f t="shared" si="9"/>
        <v>#REF!</v>
      </c>
      <c r="G222" s="74" t="s">
        <v>113</v>
      </c>
      <c r="H222" s="73" t="s">
        <v>114</v>
      </c>
      <c r="I222" s="82" t="e">
        <f>VLOOKUP(B222,#REF!,2,0)</f>
        <v>#REF!</v>
      </c>
      <c r="J222" s="83" t="str">
        <f t="shared" si="10"/>
        <v>Race 37</v>
      </c>
      <c r="K222" s="78" t="e">
        <f>VLOOKUP($C222,Teams!$A:$D,6,0)</f>
        <v>#REF!</v>
      </c>
      <c r="L222" s="73" t="e">
        <f>VLOOKUP(B222,#REF!,9,0)</f>
        <v>#REF!</v>
      </c>
    </row>
    <row r="223" spans="1:12" x14ac:dyDescent="0.2">
      <c r="A223" s="85">
        <f t="shared" si="11"/>
        <v>37</v>
      </c>
      <c r="B223" s="85">
        <f>B222+1</f>
        <v>6</v>
      </c>
      <c r="C223" s="85" t="e">
        <f>VLOOKUP($A223,'Pairing list'!$B:$H,$B223+1,0)</f>
        <v>#REF!</v>
      </c>
      <c r="D223" s="73" t="e">
        <f>VLOOKUP($C223,Teams!$A:$D,2,0)</f>
        <v>#REF!</v>
      </c>
      <c r="E223" s="73" t="e">
        <f>VLOOKUP($C223,Teams!$A:$D,5,0)</f>
        <v>#REF!</v>
      </c>
      <c r="F223" s="73" t="e">
        <f t="shared" si="9"/>
        <v>#REF!</v>
      </c>
      <c r="G223" s="74" t="s">
        <v>113</v>
      </c>
      <c r="H223" s="73" t="s">
        <v>114</v>
      </c>
      <c r="I223" s="82" t="e">
        <f>VLOOKUP(B223,#REF!,2,0)</f>
        <v>#REF!</v>
      </c>
      <c r="J223" s="83" t="str">
        <f t="shared" si="10"/>
        <v>Race 37</v>
      </c>
      <c r="K223" s="78" t="e">
        <f>VLOOKUP($C223,Teams!$A:$D,6,0)</f>
        <v>#REF!</v>
      </c>
      <c r="L223" s="73" t="e">
        <f>VLOOKUP(B223,#REF!,9,0)</f>
        <v>#REF!</v>
      </c>
    </row>
    <row r="224" spans="1:12" x14ac:dyDescent="0.2">
      <c r="A224" s="85">
        <f t="shared" si="11"/>
        <v>38</v>
      </c>
      <c r="B224" s="85">
        <f>B218</f>
        <v>1</v>
      </c>
      <c r="C224" s="85" t="e">
        <f>VLOOKUP($A224,'Pairing list'!$B:$H,$B224+1,0)</f>
        <v>#REF!</v>
      </c>
      <c r="D224" s="73" t="e">
        <f>VLOOKUP($C224,Teams!$A:$D,2,0)</f>
        <v>#REF!</v>
      </c>
      <c r="E224" s="73" t="e">
        <f>VLOOKUP($C224,Teams!$A:$D,5,0)</f>
        <v>#REF!</v>
      </c>
      <c r="F224" s="73" t="e">
        <f t="shared" si="9"/>
        <v>#REF!</v>
      </c>
      <c r="G224" s="74" t="s">
        <v>113</v>
      </c>
      <c r="H224" s="73" t="s">
        <v>114</v>
      </c>
      <c r="I224" s="82" t="e">
        <f>VLOOKUP(B224,#REF!,2,0)</f>
        <v>#REF!</v>
      </c>
      <c r="J224" s="83" t="str">
        <f t="shared" si="10"/>
        <v>Race 38</v>
      </c>
      <c r="K224" s="78" t="e">
        <f>VLOOKUP($C224,Teams!$A:$D,6,0)</f>
        <v>#REF!</v>
      </c>
      <c r="L224" s="73" t="e">
        <f>VLOOKUP(B224,#REF!,9,0)</f>
        <v>#REF!</v>
      </c>
    </row>
    <row r="225" spans="1:12" x14ac:dyDescent="0.2">
      <c r="A225" s="85">
        <f t="shared" si="11"/>
        <v>38</v>
      </c>
      <c r="B225" s="85">
        <f>B224+1</f>
        <v>2</v>
      </c>
      <c r="C225" s="85" t="e">
        <f>VLOOKUP($A225,'Pairing list'!$B:$H,$B225+1,0)</f>
        <v>#REF!</v>
      </c>
      <c r="D225" s="73" t="e">
        <f>VLOOKUP($C225,Teams!$A:$D,2,0)</f>
        <v>#REF!</v>
      </c>
      <c r="E225" s="73" t="e">
        <f>VLOOKUP($C225,Teams!$A:$D,5,0)</f>
        <v>#REF!</v>
      </c>
      <c r="F225" s="73" t="e">
        <f t="shared" si="9"/>
        <v>#REF!</v>
      </c>
      <c r="G225" s="74" t="s">
        <v>113</v>
      </c>
      <c r="H225" s="73" t="s">
        <v>114</v>
      </c>
      <c r="I225" s="82" t="e">
        <f>VLOOKUP(B225,#REF!,2,0)</f>
        <v>#REF!</v>
      </c>
      <c r="J225" s="83" t="str">
        <f t="shared" si="10"/>
        <v>Race 38</v>
      </c>
      <c r="K225" s="78" t="e">
        <f>VLOOKUP($C225,Teams!$A:$D,6,0)</f>
        <v>#REF!</v>
      </c>
      <c r="L225" s="73" t="e">
        <f>VLOOKUP(B225,#REF!,9,0)</f>
        <v>#REF!</v>
      </c>
    </row>
    <row r="226" spans="1:12" x14ac:dyDescent="0.2">
      <c r="A226" s="85">
        <f t="shared" si="11"/>
        <v>38</v>
      </c>
      <c r="B226" s="85">
        <f>B225+1</f>
        <v>3</v>
      </c>
      <c r="C226" s="85" t="e">
        <f>VLOOKUP($A226,'Pairing list'!$B:$H,$B226+1,0)</f>
        <v>#REF!</v>
      </c>
      <c r="D226" s="73" t="e">
        <f>VLOOKUP($C226,Teams!$A:$D,2,0)</f>
        <v>#REF!</v>
      </c>
      <c r="E226" s="73" t="e">
        <f>VLOOKUP($C226,Teams!$A:$D,5,0)</f>
        <v>#REF!</v>
      </c>
      <c r="F226" s="73" t="e">
        <f t="shared" si="9"/>
        <v>#REF!</v>
      </c>
      <c r="G226" s="74" t="s">
        <v>113</v>
      </c>
      <c r="H226" s="73" t="s">
        <v>114</v>
      </c>
      <c r="I226" s="82" t="e">
        <f>VLOOKUP(B226,#REF!,2,0)</f>
        <v>#REF!</v>
      </c>
      <c r="J226" s="83" t="str">
        <f t="shared" si="10"/>
        <v>Race 38</v>
      </c>
      <c r="K226" s="78" t="e">
        <f>VLOOKUP($C226,Teams!$A:$D,6,0)</f>
        <v>#REF!</v>
      </c>
      <c r="L226" s="73" t="e">
        <f>VLOOKUP(B226,#REF!,9,0)</f>
        <v>#REF!</v>
      </c>
    </row>
    <row r="227" spans="1:12" x14ac:dyDescent="0.2">
      <c r="A227" s="85">
        <f t="shared" si="11"/>
        <v>38</v>
      </c>
      <c r="B227" s="85">
        <f>B226+1</f>
        <v>4</v>
      </c>
      <c r="C227" s="85" t="e">
        <f>VLOOKUP($A227,'Pairing list'!$B:$H,$B227+1,0)</f>
        <v>#REF!</v>
      </c>
      <c r="D227" s="73" t="e">
        <f>VLOOKUP($C227,Teams!$A:$D,2,0)</f>
        <v>#REF!</v>
      </c>
      <c r="E227" s="73" t="e">
        <f>VLOOKUP($C227,Teams!$A:$D,5,0)</f>
        <v>#REF!</v>
      </c>
      <c r="F227" s="73" t="e">
        <f t="shared" si="9"/>
        <v>#REF!</v>
      </c>
      <c r="G227" s="74" t="s">
        <v>113</v>
      </c>
      <c r="H227" s="73" t="s">
        <v>114</v>
      </c>
      <c r="I227" s="82" t="e">
        <f>VLOOKUP(B227,#REF!,2,0)</f>
        <v>#REF!</v>
      </c>
      <c r="J227" s="83" t="str">
        <f t="shared" si="10"/>
        <v>Race 38</v>
      </c>
      <c r="K227" s="78" t="e">
        <f>VLOOKUP($C227,Teams!$A:$D,6,0)</f>
        <v>#REF!</v>
      </c>
      <c r="L227" s="73" t="e">
        <f>VLOOKUP(B227,#REF!,9,0)</f>
        <v>#REF!</v>
      </c>
    </row>
    <row r="228" spans="1:12" x14ac:dyDescent="0.2">
      <c r="A228" s="85">
        <f t="shared" si="11"/>
        <v>38</v>
      </c>
      <c r="B228" s="85">
        <f>B227+1</f>
        <v>5</v>
      </c>
      <c r="C228" s="85" t="e">
        <f>VLOOKUP($A228,'Pairing list'!$B:$H,$B228+1,0)</f>
        <v>#REF!</v>
      </c>
      <c r="D228" s="73" t="e">
        <f>VLOOKUP($C228,Teams!$A:$D,2,0)</f>
        <v>#REF!</v>
      </c>
      <c r="E228" s="73" t="e">
        <f>VLOOKUP($C228,Teams!$A:$D,5,0)</f>
        <v>#REF!</v>
      </c>
      <c r="F228" s="73" t="e">
        <f t="shared" si="9"/>
        <v>#REF!</v>
      </c>
      <c r="G228" s="74" t="s">
        <v>113</v>
      </c>
      <c r="H228" s="73" t="s">
        <v>114</v>
      </c>
      <c r="I228" s="82" t="e">
        <f>VLOOKUP(B228,#REF!,2,0)</f>
        <v>#REF!</v>
      </c>
      <c r="J228" s="83" t="str">
        <f t="shared" si="10"/>
        <v>Race 38</v>
      </c>
      <c r="K228" s="78" t="e">
        <f>VLOOKUP($C228,Teams!$A:$D,6,0)</f>
        <v>#REF!</v>
      </c>
      <c r="L228" s="73" t="e">
        <f>VLOOKUP(B228,#REF!,9,0)</f>
        <v>#REF!</v>
      </c>
    </row>
    <row r="229" spans="1:12" x14ac:dyDescent="0.2">
      <c r="A229" s="85">
        <f t="shared" si="11"/>
        <v>38</v>
      </c>
      <c r="B229" s="85">
        <f>B228+1</f>
        <v>6</v>
      </c>
      <c r="C229" s="85" t="e">
        <f>VLOOKUP($A229,'Pairing list'!$B:$H,$B229+1,0)</f>
        <v>#REF!</v>
      </c>
      <c r="D229" s="73" t="e">
        <f>VLOOKUP($C229,Teams!$A:$D,2,0)</f>
        <v>#REF!</v>
      </c>
      <c r="E229" s="73" t="e">
        <f>VLOOKUP($C229,Teams!$A:$D,5,0)</f>
        <v>#REF!</v>
      </c>
      <c r="F229" s="73" t="e">
        <f t="shared" si="9"/>
        <v>#REF!</v>
      </c>
      <c r="G229" s="74" t="s">
        <v>113</v>
      </c>
      <c r="H229" s="73" t="s">
        <v>114</v>
      </c>
      <c r="I229" s="82" t="e">
        <f>VLOOKUP(B229,#REF!,2,0)</f>
        <v>#REF!</v>
      </c>
      <c r="J229" s="83" t="str">
        <f t="shared" si="10"/>
        <v>Race 38</v>
      </c>
      <c r="K229" s="78" t="e">
        <f>VLOOKUP($C229,Teams!$A:$D,6,0)</f>
        <v>#REF!</v>
      </c>
      <c r="L229" s="73" t="e">
        <f>VLOOKUP(B229,#REF!,9,0)</f>
        <v>#REF!</v>
      </c>
    </row>
    <row r="230" spans="1:12" x14ac:dyDescent="0.2">
      <c r="A230" s="85">
        <f t="shared" si="11"/>
        <v>39</v>
      </c>
      <c r="B230" s="85">
        <f>B224</f>
        <v>1</v>
      </c>
      <c r="C230" s="85" t="e">
        <f>VLOOKUP($A230,'Pairing list'!$B:$H,$B230+1,0)</f>
        <v>#REF!</v>
      </c>
      <c r="D230" s="73" t="e">
        <f>VLOOKUP($C230,Teams!$A:$D,2,0)</f>
        <v>#REF!</v>
      </c>
      <c r="E230" s="73" t="e">
        <f>VLOOKUP($C230,Teams!$A:$D,5,0)</f>
        <v>#REF!</v>
      </c>
      <c r="F230" s="73" t="e">
        <f t="shared" si="9"/>
        <v>#REF!</v>
      </c>
      <c r="G230" s="74" t="s">
        <v>113</v>
      </c>
      <c r="H230" s="73" t="s">
        <v>114</v>
      </c>
      <c r="I230" s="82" t="e">
        <f>VLOOKUP(B230,#REF!,2,0)</f>
        <v>#REF!</v>
      </c>
      <c r="J230" s="83" t="str">
        <f t="shared" si="10"/>
        <v>Race 39</v>
      </c>
      <c r="K230" s="78" t="e">
        <f>VLOOKUP($C230,Teams!$A:$D,6,0)</f>
        <v>#REF!</v>
      </c>
      <c r="L230" s="73" t="e">
        <f>VLOOKUP(B230,#REF!,9,0)</f>
        <v>#REF!</v>
      </c>
    </row>
    <row r="231" spans="1:12" x14ac:dyDescent="0.2">
      <c r="A231" s="85">
        <f t="shared" si="11"/>
        <v>39</v>
      </c>
      <c r="B231" s="85">
        <f>B230+1</f>
        <v>2</v>
      </c>
      <c r="C231" s="85" t="e">
        <f>VLOOKUP($A231,'Pairing list'!$B:$H,$B231+1,0)</f>
        <v>#REF!</v>
      </c>
      <c r="D231" s="73" t="e">
        <f>VLOOKUP($C231,Teams!$A:$D,2,0)</f>
        <v>#REF!</v>
      </c>
      <c r="E231" s="73" t="e">
        <f>VLOOKUP($C231,Teams!$A:$D,5,0)</f>
        <v>#REF!</v>
      </c>
      <c r="F231" s="73" t="e">
        <f t="shared" si="9"/>
        <v>#REF!</v>
      </c>
      <c r="G231" s="74" t="s">
        <v>113</v>
      </c>
      <c r="H231" s="73" t="s">
        <v>114</v>
      </c>
      <c r="I231" s="82" t="e">
        <f>VLOOKUP(B231,#REF!,2,0)</f>
        <v>#REF!</v>
      </c>
      <c r="J231" s="83" t="str">
        <f t="shared" si="10"/>
        <v>Race 39</v>
      </c>
      <c r="K231" s="78" t="e">
        <f>VLOOKUP($C231,Teams!$A:$D,6,0)</f>
        <v>#REF!</v>
      </c>
      <c r="L231" s="73" t="e">
        <f>VLOOKUP(B231,#REF!,9,0)</f>
        <v>#REF!</v>
      </c>
    </row>
    <row r="232" spans="1:12" x14ac:dyDescent="0.2">
      <c r="A232" s="85">
        <f t="shared" si="11"/>
        <v>39</v>
      </c>
      <c r="B232" s="85">
        <f>B231+1</f>
        <v>3</v>
      </c>
      <c r="C232" s="85" t="e">
        <f>VLOOKUP($A232,'Pairing list'!$B:$H,$B232+1,0)</f>
        <v>#REF!</v>
      </c>
      <c r="D232" s="73" t="e">
        <f>VLOOKUP($C232,Teams!$A:$D,2,0)</f>
        <v>#REF!</v>
      </c>
      <c r="E232" s="73" t="e">
        <f>VLOOKUP($C232,Teams!$A:$D,5,0)</f>
        <v>#REF!</v>
      </c>
      <c r="F232" s="73" t="e">
        <f t="shared" si="9"/>
        <v>#REF!</v>
      </c>
      <c r="G232" s="74" t="s">
        <v>113</v>
      </c>
      <c r="H232" s="73" t="s">
        <v>114</v>
      </c>
      <c r="I232" s="82" t="e">
        <f>VLOOKUP(B232,#REF!,2,0)</f>
        <v>#REF!</v>
      </c>
      <c r="J232" s="83" t="str">
        <f t="shared" si="10"/>
        <v>Race 39</v>
      </c>
      <c r="K232" s="78" t="e">
        <f>VLOOKUP($C232,Teams!$A:$D,6,0)</f>
        <v>#REF!</v>
      </c>
      <c r="L232" s="73" t="e">
        <f>VLOOKUP(B232,#REF!,9,0)</f>
        <v>#REF!</v>
      </c>
    </row>
    <row r="233" spans="1:12" x14ac:dyDescent="0.2">
      <c r="A233" s="85">
        <f t="shared" si="11"/>
        <v>39</v>
      </c>
      <c r="B233" s="85">
        <f>B232+1</f>
        <v>4</v>
      </c>
      <c r="C233" s="85" t="e">
        <f>VLOOKUP($A233,'Pairing list'!$B:$H,$B233+1,0)</f>
        <v>#REF!</v>
      </c>
      <c r="D233" s="73" t="e">
        <f>VLOOKUP($C233,Teams!$A:$D,2,0)</f>
        <v>#REF!</v>
      </c>
      <c r="E233" s="73" t="e">
        <f>VLOOKUP($C233,Teams!$A:$D,5,0)</f>
        <v>#REF!</v>
      </c>
      <c r="F233" s="73" t="e">
        <f t="shared" si="9"/>
        <v>#REF!</v>
      </c>
      <c r="G233" s="74" t="s">
        <v>113</v>
      </c>
      <c r="H233" s="73" t="s">
        <v>114</v>
      </c>
      <c r="I233" s="82" t="e">
        <f>VLOOKUP(B233,#REF!,2,0)</f>
        <v>#REF!</v>
      </c>
      <c r="J233" s="83" t="str">
        <f t="shared" si="10"/>
        <v>Race 39</v>
      </c>
      <c r="K233" s="78" t="e">
        <f>VLOOKUP($C233,Teams!$A:$D,6,0)</f>
        <v>#REF!</v>
      </c>
      <c r="L233" s="73" t="e">
        <f>VLOOKUP(B233,#REF!,9,0)</f>
        <v>#REF!</v>
      </c>
    </row>
    <row r="234" spans="1:12" x14ac:dyDescent="0.2">
      <c r="A234" s="85">
        <f t="shared" si="11"/>
        <v>39</v>
      </c>
      <c r="B234" s="85">
        <f>B233+1</f>
        <v>5</v>
      </c>
      <c r="C234" s="85" t="e">
        <f>VLOOKUP($A234,'Pairing list'!$B:$H,$B234+1,0)</f>
        <v>#REF!</v>
      </c>
      <c r="D234" s="73" t="e">
        <f>VLOOKUP($C234,Teams!$A:$D,2,0)</f>
        <v>#REF!</v>
      </c>
      <c r="E234" s="73" t="e">
        <f>VLOOKUP($C234,Teams!$A:$D,5,0)</f>
        <v>#REF!</v>
      </c>
      <c r="F234" s="73" t="e">
        <f t="shared" si="9"/>
        <v>#REF!</v>
      </c>
      <c r="G234" s="74" t="s">
        <v>113</v>
      </c>
      <c r="H234" s="73" t="s">
        <v>114</v>
      </c>
      <c r="I234" s="82" t="e">
        <f>VLOOKUP(B234,#REF!,2,0)</f>
        <v>#REF!</v>
      </c>
      <c r="J234" s="83" t="str">
        <f t="shared" si="10"/>
        <v>Race 39</v>
      </c>
      <c r="K234" s="78" t="e">
        <f>VLOOKUP($C234,Teams!$A:$D,6,0)</f>
        <v>#REF!</v>
      </c>
      <c r="L234" s="73" t="e">
        <f>VLOOKUP(B234,#REF!,9,0)</f>
        <v>#REF!</v>
      </c>
    </row>
    <row r="235" spans="1:12" x14ac:dyDescent="0.2">
      <c r="A235" s="85">
        <f t="shared" si="11"/>
        <v>39</v>
      </c>
      <c r="B235" s="85">
        <f>B234+1</f>
        <v>6</v>
      </c>
      <c r="C235" s="85" t="e">
        <f>VLOOKUP($A235,'Pairing list'!$B:$H,$B235+1,0)</f>
        <v>#REF!</v>
      </c>
      <c r="D235" s="73" t="e">
        <f>VLOOKUP($C235,Teams!$A:$D,2,0)</f>
        <v>#REF!</v>
      </c>
      <c r="E235" s="73" t="e">
        <f>VLOOKUP($C235,Teams!$A:$D,5,0)</f>
        <v>#REF!</v>
      </c>
      <c r="F235" s="73" t="e">
        <f t="shared" si="9"/>
        <v>#REF!</v>
      </c>
      <c r="G235" s="74" t="s">
        <v>113</v>
      </c>
      <c r="H235" s="73" t="s">
        <v>114</v>
      </c>
      <c r="I235" s="82" t="e">
        <f>VLOOKUP(B235,#REF!,2,0)</f>
        <v>#REF!</v>
      </c>
      <c r="J235" s="83" t="str">
        <f t="shared" si="10"/>
        <v>Race 39</v>
      </c>
      <c r="K235" s="78" t="e">
        <f>VLOOKUP($C235,Teams!$A:$D,6,0)</f>
        <v>#REF!</v>
      </c>
      <c r="L235" s="73" t="e">
        <f>VLOOKUP(B235,#REF!,9,0)</f>
        <v>#REF!</v>
      </c>
    </row>
    <row r="236" spans="1:12" x14ac:dyDescent="0.2">
      <c r="A236" s="85">
        <f t="shared" si="11"/>
        <v>40</v>
      </c>
      <c r="B236" s="85">
        <f>B230</f>
        <v>1</v>
      </c>
      <c r="C236" s="85" t="e">
        <f>VLOOKUP($A236,'Pairing list'!$B:$H,$B236+1,0)</f>
        <v>#REF!</v>
      </c>
      <c r="D236" s="73" t="e">
        <f>VLOOKUP($C236,Teams!$A:$D,2,0)</f>
        <v>#REF!</v>
      </c>
      <c r="E236" s="73" t="e">
        <f>VLOOKUP($C236,Teams!$A:$D,5,0)</f>
        <v>#REF!</v>
      </c>
      <c r="F236" s="73" t="e">
        <f t="shared" si="9"/>
        <v>#REF!</v>
      </c>
      <c r="G236" s="74" t="s">
        <v>113</v>
      </c>
      <c r="H236" s="73" t="s">
        <v>114</v>
      </c>
      <c r="I236" s="82" t="e">
        <f>VLOOKUP(B236,#REF!,2,0)</f>
        <v>#REF!</v>
      </c>
      <c r="J236" s="83" t="str">
        <f t="shared" si="10"/>
        <v>Race 40</v>
      </c>
      <c r="K236" s="78" t="e">
        <f>VLOOKUP($C236,Teams!$A:$D,6,0)</f>
        <v>#REF!</v>
      </c>
      <c r="L236" s="73" t="e">
        <f>VLOOKUP(B236,#REF!,9,0)</f>
        <v>#REF!</v>
      </c>
    </row>
    <row r="237" spans="1:12" x14ac:dyDescent="0.2">
      <c r="A237" s="85">
        <f t="shared" si="11"/>
        <v>40</v>
      </c>
      <c r="B237" s="85">
        <f>B236+1</f>
        <v>2</v>
      </c>
      <c r="C237" s="85" t="e">
        <f>VLOOKUP($A237,'Pairing list'!$B:$H,$B237+1,0)</f>
        <v>#REF!</v>
      </c>
      <c r="D237" s="73" t="e">
        <f>VLOOKUP($C237,Teams!$A:$D,2,0)</f>
        <v>#REF!</v>
      </c>
      <c r="E237" s="73" t="e">
        <f>VLOOKUP($C237,Teams!$A:$D,5,0)</f>
        <v>#REF!</v>
      </c>
      <c r="F237" s="73" t="e">
        <f t="shared" si="9"/>
        <v>#REF!</v>
      </c>
      <c r="G237" s="74" t="s">
        <v>113</v>
      </c>
      <c r="H237" s="73" t="s">
        <v>114</v>
      </c>
      <c r="I237" s="82" t="e">
        <f>VLOOKUP(B237,#REF!,2,0)</f>
        <v>#REF!</v>
      </c>
      <c r="J237" s="83" t="str">
        <f t="shared" si="10"/>
        <v>Race 40</v>
      </c>
      <c r="K237" s="78" t="e">
        <f>VLOOKUP($C237,Teams!$A:$D,6,0)</f>
        <v>#REF!</v>
      </c>
      <c r="L237" s="73" t="e">
        <f>VLOOKUP(B237,#REF!,9,0)</f>
        <v>#REF!</v>
      </c>
    </row>
    <row r="238" spans="1:12" x14ac:dyDescent="0.2">
      <c r="A238" s="85">
        <f t="shared" si="11"/>
        <v>40</v>
      </c>
      <c r="B238" s="85">
        <f>B237+1</f>
        <v>3</v>
      </c>
      <c r="C238" s="85" t="e">
        <f>VLOOKUP($A238,'Pairing list'!$B:$H,$B238+1,0)</f>
        <v>#REF!</v>
      </c>
      <c r="D238" s="73" t="e">
        <f>VLOOKUP($C238,Teams!$A:$D,2,0)</f>
        <v>#REF!</v>
      </c>
      <c r="E238" s="73" t="e">
        <f>VLOOKUP($C238,Teams!$A:$D,5,0)</f>
        <v>#REF!</v>
      </c>
      <c r="F238" s="73" t="e">
        <f t="shared" si="9"/>
        <v>#REF!</v>
      </c>
      <c r="G238" s="74" t="s">
        <v>113</v>
      </c>
      <c r="H238" s="73" t="s">
        <v>114</v>
      </c>
      <c r="I238" s="82" t="e">
        <f>VLOOKUP(B238,#REF!,2,0)</f>
        <v>#REF!</v>
      </c>
      <c r="J238" s="83" t="str">
        <f t="shared" si="10"/>
        <v>Race 40</v>
      </c>
      <c r="K238" s="78" t="e">
        <f>VLOOKUP($C238,Teams!$A:$D,6,0)</f>
        <v>#REF!</v>
      </c>
      <c r="L238" s="73" t="e">
        <f>VLOOKUP(B238,#REF!,9,0)</f>
        <v>#REF!</v>
      </c>
    </row>
    <row r="239" spans="1:12" x14ac:dyDescent="0.2">
      <c r="A239" s="85">
        <f t="shared" si="11"/>
        <v>40</v>
      </c>
      <c r="B239" s="85">
        <f>B238+1</f>
        <v>4</v>
      </c>
      <c r="C239" s="85" t="e">
        <f>VLOOKUP($A239,'Pairing list'!$B:$H,$B239+1,0)</f>
        <v>#REF!</v>
      </c>
      <c r="D239" s="73" t="e">
        <f>VLOOKUP($C239,Teams!$A:$D,2,0)</f>
        <v>#REF!</v>
      </c>
      <c r="E239" s="73" t="e">
        <f>VLOOKUP($C239,Teams!$A:$D,5,0)</f>
        <v>#REF!</v>
      </c>
      <c r="F239" s="73" t="e">
        <f t="shared" si="9"/>
        <v>#REF!</v>
      </c>
      <c r="G239" s="74" t="s">
        <v>113</v>
      </c>
      <c r="H239" s="73" t="s">
        <v>114</v>
      </c>
      <c r="I239" s="82" t="e">
        <f>VLOOKUP(B239,#REF!,2,0)</f>
        <v>#REF!</v>
      </c>
      <c r="J239" s="83" t="str">
        <f t="shared" si="10"/>
        <v>Race 40</v>
      </c>
      <c r="K239" s="78" t="e">
        <f>VLOOKUP($C239,Teams!$A:$D,6,0)</f>
        <v>#REF!</v>
      </c>
      <c r="L239" s="73" t="e">
        <f>VLOOKUP(B239,#REF!,9,0)</f>
        <v>#REF!</v>
      </c>
    </row>
    <row r="240" spans="1:12" x14ac:dyDescent="0.2">
      <c r="A240" s="85">
        <f t="shared" si="11"/>
        <v>40</v>
      </c>
      <c r="B240" s="85">
        <f>B239+1</f>
        <v>5</v>
      </c>
      <c r="C240" s="85" t="e">
        <f>VLOOKUP($A240,'Pairing list'!$B:$H,$B240+1,0)</f>
        <v>#REF!</v>
      </c>
      <c r="D240" s="73" t="e">
        <f>VLOOKUP($C240,Teams!$A:$D,2,0)</f>
        <v>#REF!</v>
      </c>
      <c r="E240" s="73" t="e">
        <f>VLOOKUP($C240,Teams!$A:$D,5,0)</f>
        <v>#REF!</v>
      </c>
      <c r="F240" s="73" t="e">
        <f t="shared" si="9"/>
        <v>#REF!</v>
      </c>
      <c r="G240" s="74" t="s">
        <v>113</v>
      </c>
      <c r="H240" s="73" t="s">
        <v>114</v>
      </c>
      <c r="I240" s="82" t="e">
        <f>VLOOKUP(B240,#REF!,2,0)</f>
        <v>#REF!</v>
      </c>
      <c r="J240" s="83" t="str">
        <f t="shared" si="10"/>
        <v>Race 40</v>
      </c>
      <c r="K240" s="78" t="e">
        <f>VLOOKUP($C240,Teams!$A:$D,6,0)</f>
        <v>#REF!</v>
      </c>
      <c r="L240" s="73" t="e">
        <f>VLOOKUP(B240,#REF!,9,0)</f>
        <v>#REF!</v>
      </c>
    </row>
    <row r="241" spans="1:12" x14ac:dyDescent="0.2">
      <c r="A241" s="85">
        <f t="shared" si="11"/>
        <v>40</v>
      </c>
      <c r="B241" s="85">
        <f>B240+1</f>
        <v>6</v>
      </c>
      <c r="C241" s="85" t="e">
        <f>VLOOKUP($A241,'Pairing list'!$B:$H,$B241+1,0)</f>
        <v>#REF!</v>
      </c>
      <c r="D241" s="73" t="e">
        <f>VLOOKUP($C241,Teams!$A:$D,2,0)</f>
        <v>#REF!</v>
      </c>
      <c r="E241" s="73" t="e">
        <f>VLOOKUP($C241,Teams!$A:$D,5,0)</f>
        <v>#REF!</v>
      </c>
      <c r="F241" s="73" t="e">
        <f t="shared" si="9"/>
        <v>#REF!</v>
      </c>
      <c r="G241" s="74" t="s">
        <v>113</v>
      </c>
      <c r="H241" s="73" t="s">
        <v>114</v>
      </c>
      <c r="I241" s="82" t="e">
        <f>VLOOKUP(B241,#REF!,2,0)</f>
        <v>#REF!</v>
      </c>
      <c r="J241" s="83" t="str">
        <f t="shared" si="10"/>
        <v>Race 40</v>
      </c>
      <c r="K241" s="78" t="e">
        <f>VLOOKUP($C241,Teams!$A:$D,6,0)</f>
        <v>#REF!</v>
      </c>
      <c r="L241" s="73" t="e">
        <f>VLOOKUP(B241,#REF!,9,0)</f>
        <v>#REF!</v>
      </c>
    </row>
    <row r="242" spans="1:12" x14ac:dyDescent="0.2">
      <c r="A242" s="85">
        <f t="shared" si="11"/>
        <v>41</v>
      </c>
      <c r="B242" s="85">
        <f>B236</f>
        <v>1</v>
      </c>
      <c r="C242" s="85" t="e">
        <f>VLOOKUP($A242,'Pairing list'!$B:$H,$B242+1,0)</f>
        <v>#REF!</v>
      </c>
      <c r="D242" s="73" t="e">
        <f>VLOOKUP($C242,Teams!$A:$D,2,0)</f>
        <v>#REF!</v>
      </c>
      <c r="E242" s="73" t="e">
        <f>VLOOKUP($C242,Teams!$A:$D,5,0)</f>
        <v>#REF!</v>
      </c>
      <c r="F242" s="73" t="e">
        <f t="shared" si="9"/>
        <v>#REF!</v>
      </c>
      <c r="G242" s="74" t="s">
        <v>113</v>
      </c>
      <c r="H242" s="73" t="s">
        <v>114</v>
      </c>
      <c r="I242" s="82" t="e">
        <f>VLOOKUP(B242,#REF!,2,0)</f>
        <v>#REF!</v>
      </c>
      <c r="J242" s="83" t="str">
        <f t="shared" si="10"/>
        <v>Race 41</v>
      </c>
      <c r="K242" s="78" t="e">
        <f>VLOOKUP($C242,Teams!$A:$D,6,0)</f>
        <v>#REF!</v>
      </c>
      <c r="L242" s="73" t="e">
        <f>VLOOKUP(B242,#REF!,9,0)</f>
        <v>#REF!</v>
      </c>
    </row>
    <row r="243" spans="1:12" x14ac:dyDescent="0.2">
      <c r="A243" s="85">
        <f t="shared" si="11"/>
        <v>41</v>
      </c>
      <c r="B243" s="85">
        <f>B242+1</f>
        <v>2</v>
      </c>
      <c r="C243" s="85" t="e">
        <f>VLOOKUP($A243,'Pairing list'!$B:$H,$B243+1,0)</f>
        <v>#REF!</v>
      </c>
      <c r="D243" s="73" t="e">
        <f>VLOOKUP($C243,Teams!$A:$D,2,0)</f>
        <v>#REF!</v>
      </c>
      <c r="E243" s="73" t="e">
        <f>VLOOKUP($C243,Teams!$A:$D,5,0)</f>
        <v>#REF!</v>
      </c>
      <c r="F243" s="73" t="e">
        <f t="shared" si="9"/>
        <v>#REF!</v>
      </c>
      <c r="G243" s="74" t="s">
        <v>113</v>
      </c>
      <c r="H243" s="73" t="s">
        <v>114</v>
      </c>
      <c r="I243" s="82" t="e">
        <f>VLOOKUP(B243,#REF!,2,0)</f>
        <v>#REF!</v>
      </c>
      <c r="J243" s="83" t="str">
        <f t="shared" si="10"/>
        <v>Race 41</v>
      </c>
      <c r="K243" s="78" t="e">
        <f>VLOOKUP($C243,Teams!$A:$D,6,0)</f>
        <v>#REF!</v>
      </c>
      <c r="L243" s="73" t="e">
        <f>VLOOKUP(B243,#REF!,9,0)</f>
        <v>#REF!</v>
      </c>
    </row>
    <row r="244" spans="1:12" x14ac:dyDescent="0.2">
      <c r="A244" s="85">
        <f t="shared" si="11"/>
        <v>41</v>
      </c>
      <c r="B244" s="85">
        <f>B243+1</f>
        <v>3</v>
      </c>
      <c r="C244" s="85" t="e">
        <f>VLOOKUP($A244,'Pairing list'!$B:$H,$B244+1,0)</f>
        <v>#REF!</v>
      </c>
      <c r="D244" s="73" t="e">
        <f>VLOOKUP($C244,Teams!$A:$D,2,0)</f>
        <v>#REF!</v>
      </c>
      <c r="E244" s="73" t="e">
        <f>VLOOKUP($C244,Teams!$A:$D,5,0)</f>
        <v>#REF!</v>
      </c>
      <c r="F244" s="73" t="e">
        <f t="shared" si="9"/>
        <v>#REF!</v>
      </c>
      <c r="G244" s="74" t="s">
        <v>113</v>
      </c>
      <c r="H244" s="73" t="s">
        <v>114</v>
      </c>
      <c r="I244" s="82" t="e">
        <f>VLOOKUP(B244,#REF!,2,0)</f>
        <v>#REF!</v>
      </c>
      <c r="J244" s="83" t="str">
        <f t="shared" si="10"/>
        <v>Race 41</v>
      </c>
      <c r="K244" s="78" t="e">
        <f>VLOOKUP($C244,Teams!$A:$D,6,0)</f>
        <v>#REF!</v>
      </c>
      <c r="L244" s="73" t="e">
        <f>VLOOKUP(B244,#REF!,9,0)</f>
        <v>#REF!</v>
      </c>
    </row>
    <row r="245" spans="1:12" x14ac:dyDescent="0.2">
      <c r="A245" s="85">
        <f t="shared" si="11"/>
        <v>41</v>
      </c>
      <c r="B245" s="85">
        <f>B244+1</f>
        <v>4</v>
      </c>
      <c r="C245" s="85" t="e">
        <f>VLOOKUP($A245,'Pairing list'!$B:$H,$B245+1,0)</f>
        <v>#REF!</v>
      </c>
      <c r="D245" s="73" t="e">
        <f>VLOOKUP($C245,Teams!$A:$D,2,0)</f>
        <v>#REF!</v>
      </c>
      <c r="E245" s="73" t="e">
        <f>VLOOKUP($C245,Teams!$A:$D,5,0)</f>
        <v>#REF!</v>
      </c>
      <c r="F245" s="73" t="e">
        <f t="shared" si="9"/>
        <v>#REF!</v>
      </c>
      <c r="G245" s="74" t="s">
        <v>113</v>
      </c>
      <c r="H245" s="73" t="s">
        <v>114</v>
      </c>
      <c r="I245" s="82" t="e">
        <f>VLOOKUP(B245,#REF!,2,0)</f>
        <v>#REF!</v>
      </c>
      <c r="J245" s="83" t="str">
        <f t="shared" si="10"/>
        <v>Race 41</v>
      </c>
      <c r="K245" s="78" t="e">
        <f>VLOOKUP($C245,Teams!$A:$D,6,0)</f>
        <v>#REF!</v>
      </c>
      <c r="L245" s="73" t="e">
        <f>VLOOKUP(B245,#REF!,9,0)</f>
        <v>#REF!</v>
      </c>
    </row>
    <row r="246" spans="1:12" x14ac:dyDescent="0.2">
      <c r="A246" s="85">
        <f t="shared" si="11"/>
        <v>41</v>
      </c>
      <c r="B246" s="85">
        <f>B245+1</f>
        <v>5</v>
      </c>
      <c r="C246" s="85" t="e">
        <f>VLOOKUP($A246,'Pairing list'!$B:$H,$B246+1,0)</f>
        <v>#REF!</v>
      </c>
      <c r="D246" s="73" t="e">
        <f>VLOOKUP($C246,Teams!$A:$D,2,0)</f>
        <v>#REF!</v>
      </c>
      <c r="E246" s="73" t="e">
        <f>VLOOKUP($C246,Teams!$A:$D,5,0)</f>
        <v>#REF!</v>
      </c>
      <c r="F246" s="73" t="e">
        <f t="shared" si="9"/>
        <v>#REF!</v>
      </c>
      <c r="G246" s="74" t="s">
        <v>113</v>
      </c>
      <c r="H246" s="73" t="s">
        <v>114</v>
      </c>
      <c r="I246" s="82" t="e">
        <f>VLOOKUP(B246,#REF!,2,0)</f>
        <v>#REF!</v>
      </c>
      <c r="J246" s="83" t="str">
        <f t="shared" si="10"/>
        <v>Race 41</v>
      </c>
      <c r="K246" s="78" t="e">
        <f>VLOOKUP($C246,Teams!$A:$D,6,0)</f>
        <v>#REF!</v>
      </c>
      <c r="L246" s="73" t="e">
        <f>VLOOKUP(B246,#REF!,9,0)</f>
        <v>#REF!</v>
      </c>
    </row>
    <row r="247" spans="1:12" x14ac:dyDescent="0.2">
      <c r="A247" s="85">
        <f t="shared" si="11"/>
        <v>41</v>
      </c>
      <c r="B247" s="85">
        <f>B246+1</f>
        <v>6</v>
      </c>
      <c r="C247" s="85" t="e">
        <f>VLOOKUP($A247,'Pairing list'!$B:$H,$B247+1,0)</f>
        <v>#REF!</v>
      </c>
      <c r="D247" s="73" t="e">
        <f>VLOOKUP($C247,Teams!$A:$D,2,0)</f>
        <v>#REF!</v>
      </c>
      <c r="E247" s="73" t="e">
        <f>VLOOKUP($C247,Teams!$A:$D,5,0)</f>
        <v>#REF!</v>
      </c>
      <c r="F247" s="73" t="e">
        <f t="shared" si="9"/>
        <v>#REF!</v>
      </c>
      <c r="G247" s="74" t="s">
        <v>113</v>
      </c>
      <c r="H247" s="73" t="s">
        <v>114</v>
      </c>
      <c r="I247" s="82" t="e">
        <f>VLOOKUP(B247,#REF!,2,0)</f>
        <v>#REF!</v>
      </c>
      <c r="J247" s="83" t="str">
        <f t="shared" si="10"/>
        <v>Race 41</v>
      </c>
      <c r="K247" s="78" t="e">
        <f>VLOOKUP($C247,Teams!$A:$D,6,0)</f>
        <v>#REF!</v>
      </c>
      <c r="L247" s="73" t="e">
        <f>VLOOKUP(B247,#REF!,9,0)</f>
        <v>#REF!</v>
      </c>
    </row>
    <row r="248" spans="1:12" x14ac:dyDescent="0.2">
      <c r="A248" s="85">
        <f t="shared" si="11"/>
        <v>42</v>
      </c>
      <c r="B248" s="85">
        <f>B242</f>
        <v>1</v>
      </c>
      <c r="C248" s="85" t="e">
        <f>VLOOKUP($A248,'Pairing list'!$B:$H,$B248+1,0)</f>
        <v>#REF!</v>
      </c>
      <c r="D248" s="73" t="e">
        <f>VLOOKUP($C248,Teams!$A:$D,2,0)</f>
        <v>#REF!</v>
      </c>
      <c r="E248" s="73" t="e">
        <f>VLOOKUP($C248,Teams!$A:$D,5,0)</f>
        <v>#REF!</v>
      </c>
      <c r="F248" s="73" t="e">
        <f t="shared" si="9"/>
        <v>#REF!</v>
      </c>
      <c r="G248" s="74" t="s">
        <v>113</v>
      </c>
      <c r="H248" s="73" t="s">
        <v>114</v>
      </c>
      <c r="I248" s="82" t="e">
        <f>VLOOKUP(B248,#REF!,2,0)</f>
        <v>#REF!</v>
      </c>
      <c r="J248" s="83" t="str">
        <f t="shared" si="10"/>
        <v>Race 42</v>
      </c>
      <c r="K248" s="78" t="e">
        <f>VLOOKUP($C248,Teams!$A:$D,6,0)</f>
        <v>#REF!</v>
      </c>
      <c r="L248" s="73" t="e">
        <f>VLOOKUP(B248,#REF!,9,0)</f>
        <v>#REF!</v>
      </c>
    </row>
    <row r="249" spans="1:12" x14ac:dyDescent="0.2">
      <c r="A249" s="85">
        <f t="shared" si="11"/>
        <v>42</v>
      </c>
      <c r="B249" s="85">
        <f>B248+1</f>
        <v>2</v>
      </c>
      <c r="C249" s="85" t="e">
        <f>VLOOKUP($A249,'Pairing list'!$B:$H,$B249+1,0)</f>
        <v>#REF!</v>
      </c>
      <c r="D249" s="73" t="e">
        <f>VLOOKUP($C249,Teams!$A:$D,2,0)</f>
        <v>#REF!</v>
      </c>
      <c r="E249" s="73" t="e">
        <f>VLOOKUP($C249,Teams!$A:$D,5,0)</f>
        <v>#REF!</v>
      </c>
      <c r="F249" s="73" t="e">
        <f t="shared" si="9"/>
        <v>#REF!</v>
      </c>
      <c r="G249" s="74" t="s">
        <v>113</v>
      </c>
      <c r="H249" s="73" t="s">
        <v>114</v>
      </c>
      <c r="I249" s="82" t="e">
        <f>VLOOKUP(B249,#REF!,2,0)</f>
        <v>#REF!</v>
      </c>
      <c r="J249" s="83" t="str">
        <f t="shared" si="10"/>
        <v>Race 42</v>
      </c>
      <c r="K249" s="78" t="e">
        <f>VLOOKUP($C249,Teams!$A:$D,6,0)</f>
        <v>#REF!</v>
      </c>
      <c r="L249" s="73" t="e">
        <f>VLOOKUP(B249,#REF!,9,0)</f>
        <v>#REF!</v>
      </c>
    </row>
    <row r="250" spans="1:12" x14ac:dyDescent="0.2">
      <c r="A250" s="85">
        <f t="shared" si="11"/>
        <v>42</v>
      </c>
      <c r="B250" s="85">
        <f>B249+1</f>
        <v>3</v>
      </c>
      <c r="C250" s="85" t="e">
        <f>VLOOKUP($A250,'Pairing list'!$B:$H,$B250+1,0)</f>
        <v>#REF!</v>
      </c>
      <c r="D250" s="73" t="e">
        <f>VLOOKUP($C250,Teams!$A:$D,2,0)</f>
        <v>#REF!</v>
      </c>
      <c r="E250" s="73" t="e">
        <f>VLOOKUP($C250,Teams!$A:$D,5,0)</f>
        <v>#REF!</v>
      </c>
      <c r="F250" s="73" t="e">
        <f t="shared" si="9"/>
        <v>#REF!</v>
      </c>
      <c r="G250" s="74" t="s">
        <v>113</v>
      </c>
      <c r="H250" s="73" t="s">
        <v>114</v>
      </c>
      <c r="I250" s="82" t="e">
        <f>VLOOKUP(B250,#REF!,2,0)</f>
        <v>#REF!</v>
      </c>
      <c r="J250" s="83" t="str">
        <f t="shared" si="10"/>
        <v>Race 42</v>
      </c>
      <c r="K250" s="78" t="e">
        <f>VLOOKUP($C250,Teams!$A:$D,6,0)</f>
        <v>#REF!</v>
      </c>
      <c r="L250" s="73" t="e">
        <f>VLOOKUP(B250,#REF!,9,0)</f>
        <v>#REF!</v>
      </c>
    </row>
    <row r="251" spans="1:12" x14ac:dyDescent="0.2">
      <c r="A251" s="85">
        <f t="shared" si="11"/>
        <v>42</v>
      </c>
      <c r="B251" s="85">
        <f>B250+1</f>
        <v>4</v>
      </c>
      <c r="C251" s="85" t="e">
        <f>VLOOKUP($A251,'Pairing list'!$B:$H,$B251+1,0)</f>
        <v>#REF!</v>
      </c>
      <c r="D251" s="73" t="e">
        <f>VLOOKUP($C251,Teams!$A:$D,2,0)</f>
        <v>#REF!</v>
      </c>
      <c r="E251" s="73" t="e">
        <f>VLOOKUP($C251,Teams!$A:$D,5,0)</f>
        <v>#REF!</v>
      </c>
      <c r="F251" s="73" t="e">
        <f t="shared" si="9"/>
        <v>#REF!</v>
      </c>
      <c r="G251" s="74" t="s">
        <v>113</v>
      </c>
      <c r="H251" s="73" t="s">
        <v>114</v>
      </c>
      <c r="I251" s="82" t="e">
        <f>VLOOKUP(B251,#REF!,2,0)</f>
        <v>#REF!</v>
      </c>
      <c r="J251" s="83" t="str">
        <f t="shared" si="10"/>
        <v>Race 42</v>
      </c>
      <c r="K251" s="78" t="e">
        <f>VLOOKUP($C251,Teams!$A:$D,6,0)</f>
        <v>#REF!</v>
      </c>
      <c r="L251" s="73" t="e">
        <f>VLOOKUP(B251,#REF!,9,0)</f>
        <v>#REF!</v>
      </c>
    </row>
    <row r="252" spans="1:12" x14ac:dyDescent="0.2">
      <c r="A252" s="85">
        <f t="shared" si="11"/>
        <v>42</v>
      </c>
      <c r="B252" s="85">
        <f>B251+1</f>
        <v>5</v>
      </c>
      <c r="C252" s="85" t="e">
        <f>VLOOKUP($A252,'Pairing list'!$B:$H,$B252+1,0)</f>
        <v>#REF!</v>
      </c>
      <c r="D252" s="73" t="e">
        <f>VLOOKUP($C252,Teams!$A:$D,2,0)</f>
        <v>#REF!</v>
      </c>
      <c r="E252" s="73" t="e">
        <f>VLOOKUP($C252,Teams!$A:$D,5,0)</f>
        <v>#REF!</v>
      </c>
      <c r="F252" s="73" t="e">
        <f t="shared" si="9"/>
        <v>#REF!</v>
      </c>
      <c r="G252" s="74" t="s">
        <v>113</v>
      </c>
      <c r="H252" s="73" t="s">
        <v>114</v>
      </c>
      <c r="I252" s="82" t="e">
        <f>VLOOKUP(B252,#REF!,2,0)</f>
        <v>#REF!</v>
      </c>
      <c r="J252" s="83" t="str">
        <f t="shared" si="10"/>
        <v>Race 42</v>
      </c>
      <c r="K252" s="78" t="e">
        <f>VLOOKUP($C252,Teams!$A:$D,6,0)</f>
        <v>#REF!</v>
      </c>
      <c r="L252" s="73" t="e">
        <f>VLOOKUP(B252,#REF!,9,0)</f>
        <v>#REF!</v>
      </c>
    </row>
    <row r="253" spans="1:12" x14ac:dyDescent="0.2">
      <c r="A253" s="85">
        <f t="shared" si="11"/>
        <v>42</v>
      </c>
      <c r="B253" s="85">
        <f>B252+1</f>
        <v>6</v>
      </c>
      <c r="C253" s="85" t="e">
        <f>VLOOKUP($A253,'Pairing list'!$B:$H,$B253+1,0)</f>
        <v>#REF!</v>
      </c>
      <c r="D253" s="73" t="e">
        <f>VLOOKUP($C253,Teams!$A:$D,2,0)</f>
        <v>#REF!</v>
      </c>
      <c r="E253" s="73" t="e">
        <f>VLOOKUP($C253,Teams!$A:$D,5,0)</f>
        <v>#REF!</v>
      </c>
      <c r="F253" s="73" t="e">
        <f t="shared" si="9"/>
        <v>#REF!</v>
      </c>
      <c r="G253" s="74" t="s">
        <v>113</v>
      </c>
      <c r="H253" s="73" t="s">
        <v>114</v>
      </c>
      <c r="I253" s="82" t="e">
        <f>VLOOKUP(B253,#REF!,2,0)</f>
        <v>#REF!</v>
      </c>
      <c r="J253" s="83" t="str">
        <f t="shared" si="10"/>
        <v>Race 42</v>
      </c>
      <c r="K253" s="78" t="e">
        <f>VLOOKUP($C253,Teams!$A:$D,6,0)</f>
        <v>#REF!</v>
      </c>
      <c r="L253" s="73" t="e">
        <f>VLOOKUP(B253,#REF!,9,0)</f>
        <v>#REF!</v>
      </c>
    </row>
    <row r="254" spans="1:12" x14ac:dyDescent="0.2">
      <c r="A254" s="85">
        <f t="shared" si="11"/>
        <v>43</v>
      </c>
      <c r="B254" s="85">
        <f>B248</f>
        <v>1</v>
      </c>
      <c r="C254" s="85" t="e">
        <f>VLOOKUP($A254,'Pairing list'!$B:$H,$B254+1,0)</f>
        <v>#REF!</v>
      </c>
      <c r="D254" s="73" t="e">
        <f>VLOOKUP($C254,Teams!$A:$D,2,0)</f>
        <v>#REF!</v>
      </c>
      <c r="E254" s="73" t="e">
        <f>VLOOKUP($C254,Teams!$A:$D,5,0)</f>
        <v>#REF!</v>
      </c>
      <c r="F254" s="73" t="e">
        <f t="shared" si="9"/>
        <v>#REF!</v>
      </c>
      <c r="G254" s="74" t="s">
        <v>113</v>
      </c>
      <c r="H254" s="73" t="s">
        <v>114</v>
      </c>
      <c r="I254" s="82" t="e">
        <f>VLOOKUP(B254,#REF!,2,0)</f>
        <v>#REF!</v>
      </c>
      <c r="J254" s="83" t="str">
        <f t="shared" si="10"/>
        <v>Race 43</v>
      </c>
      <c r="K254" s="78" t="e">
        <f>VLOOKUP($C254,Teams!$A:$D,6,0)</f>
        <v>#REF!</v>
      </c>
      <c r="L254" s="73" t="e">
        <f>VLOOKUP(B254,#REF!,9,0)</f>
        <v>#REF!</v>
      </c>
    </row>
    <row r="255" spans="1:12" x14ac:dyDescent="0.2">
      <c r="A255" s="85">
        <f t="shared" si="11"/>
        <v>43</v>
      </c>
      <c r="B255" s="85">
        <f>B254+1</f>
        <v>2</v>
      </c>
      <c r="C255" s="85" t="e">
        <f>VLOOKUP($A255,'Pairing list'!$B:$H,$B255+1,0)</f>
        <v>#REF!</v>
      </c>
      <c r="D255" s="73" t="e">
        <f>VLOOKUP($C255,Teams!$A:$D,2,0)</f>
        <v>#REF!</v>
      </c>
      <c r="E255" s="73" t="e">
        <f>VLOOKUP($C255,Teams!$A:$D,5,0)</f>
        <v>#REF!</v>
      </c>
      <c r="F255" s="73" t="e">
        <f t="shared" si="9"/>
        <v>#REF!</v>
      </c>
      <c r="G255" s="74" t="s">
        <v>113</v>
      </c>
      <c r="H255" s="73" t="s">
        <v>114</v>
      </c>
      <c r="I255" s="82" t="e">
        <f>VLOOKUP(B255,#REF!,2,0)</f>
        <v>#REF!</v>
      </c>
      <c r="J255" s="83" t="str">
        <f t="shared" si="10"/>
        <v>Race 43</v>
      </c>
      <c r="K255" s="78" t="e">
        <f>VLOOKUP($C255,Teams!$A:$D,6,0)</f>
        <v>#REF!</v>
      </c>
      <c r="L255" s="73" t="e">
        <f>VLOOKUP(B255,#REF!,9,0)</f>
        <v>#REF!</v>
      </c>
    </row>
    <row r="256" spans="1:12" x14ac:dyDescent="0.2">
      <c r="A256" s="85">
        <f t="shared" si="11"/>
        <v>43</v>
      </c>
      <c r="B256" s="85">
        <f>B255+1</f>
        <v>3</v>
      </c>
      <c r="C256" s="85" t="e">
        <f>VLOOKUP($A256,'Pairing list'!$B:$H,$B256+1,0)</f>
        <v>#REF!</v>
      </c>
      <c r="D256" s="73" t="e">
        <f>VLOOKUP($C256,Teams!$A:$D,2,0)</f>
        <v>#REF!</v>
      </c>
      <c r="E256" s="73" t="e">
        <f>VLOOKUP($C256,Teams!$A:$D,5,0)</f>
        <v>#REF!</v>
      </c>
      <c r="F256" s="73" t="e">
        <f t="shared" si="9"/>
        <v>#REF!</v>
      </c>
      <c r="G256" s="74" t="s">
        <v>113</v>
      </c>
      <c r="H256" s="73" t="s">
        <v>114</v>
      </c>
      <c r="I256" s="82" t="e">
        <f>VLOOKUP(B256,#REF!,2,0)</f>
        <v>#REF!</v>
      </c>
      <c r="J256" s="83" t="str">
        <f t="shared" si="10"/>
        <v>Race 43</v>
      </c>
      <c r="K256" s="78" t="e">
        <f>VLOOKUP($C256,Teams!$A:$D,6,0)</f>
        <v>#REF!</v>
      </c>
      <c r="L256" s="73" t="e">
        <f>VLOOKUP(B256,#REF!,9,0)</f>
        <v>#REF!</v>
      </c>
    </row>
    <row r="257" spans="1:12" x14ac:dyDescent="0.2">
      <c r="A257" s="85">
        <f t="shared" si="11"/>
        <v>43</v>
      </c>
      <c r="B257" s="85">
        <f>B256+1</f>
        <v>4</v>
      </c>
      <c r="C257" s="85" t="e">
        <f>VLOOKUP($A257,'Pairing list'!$B:$H,$B257+1,0)</f>
        <v>#REF!</v>
      </c>
      <c r="D257" s="73" t="e">
        <f>VLOOKUP($C257,Teams!$A:$D,2,0)</f>
        <v>#REF!</v>
      </c>
      <c r="E257" s="73" t="e">
        <f>VLOOKUP($C257,Teams!$A:$D,5,0)</f>
        <v>#REF!</v>
      </c>
      <c r="F257" s="73" t="e">
        <f t="shared" si="9"/>
        <v>#REF!</v>
      </c>
      <c r="G257" s="74" t="s">
        <v>113</v>
      </c>
      <c r="H257" s="73" t="s">
        <v>114</v>
      </c>
      <c r="I257" s="82" t="e">
        <f>VLOOKUP(B257,#REF!,2,0)</f>
        <v>#REF!</v>
      </c>
      <c r="J257" s="83" t="str">
        <f t="shared" si="10"/>
        <v>Race 43</v>
      </c>
      <c r="K257" s="78" t="e">
        <f>VLOOKUP($C257,Teams!$A:$D,6,0)</f>
        <v>#REF!</v>
      </c>
      <c r="L257" s="73" t="e">
        <f>VLOOKUP(B257,#REF!,9,0)</f>
        <v>#REF!</v>
      </c>
    </row>
    <row r="258" spans="1:12" x14ac:dyDescent="0.2">
      <c r="A258" s="85">
        <f t="shared" si="11"/>
        <v>43</v>
      </c>
      <c r="B258" s="85">
        <f>B257+1</f>
        <v>5</v>
      </c>
      <c r="C258" s="85" t="e">
        <f>VLOOKUP($A258,'Pairing list'!$B:$H,$B258+1,0)</f>
        <v>#REF!</v>
      </c>
      <c r="D258" s="73" t="e">
        <f>VLOOKUP($C258,Teams!$A:$D,2,0)</f>
        <v>#REF!</v>
      </c>
      <c r="E258" s="73" t="e">
        <f>VLOOKUP($C258,Teams!$A:$D,5,0)</f>
        <v>#REF!</v>
      </c>
      <c r="F258" s="73" t="e">
        <f t="shared" ref="F258:F271" si="12">E258</f>
        <v>#REF!</v>
      </c>
      <c r="G258" s="74" t="s">
        <v>113</v>
      </c>
      <c r="H258" s="73" t="s">
        <v>114</v>
      </c>
      <c r="I258" s="82" t="e">
        <f>VLOOKUP(B258,#REF!,2,0)</f>
        <v>#REF!</v>
      </c>
      <c r="J258" s="83" t="str">
        <f t="shared" ref="J258:J271" si="13">"Race "&amp;A258</f>
        <v>Race 43</v>
      </c>
      <c r="K258" s="78" t="e">
        <f>VLOOKUP($C258,Teams!$A:$D,6,0)</f>
        <v>#REF!</v>
      </c>
      <c r="L258" s="73" t="e">
        <f>VLOOKUP(B258,#REF!,9,0)</f>
        <v>#REF!</v>
      </c>
    </row>
    <row r="259" spans="1:12" x14ac:dyDescent="0.2">
      <c r="A259" s="85">
        <f t="shared" si="11"/>
        <v>43</v>
      </c>
      <c r="B259" s="85">
        <f>B258+1</f>
        <v>6</v>
      </c>
      <c r="C259" s="85" t="e">
        <f>VLOOKUP($A259,'Pairing list'!$B:$H,$B259+1,0)</f>
        <v>#REF!</v>
      </c>
      <c r="D259" s="73" t="e">
        <f>VLOOKUP($C259,Teams!$A:$D,2,0)</f>
        <v>#REF!</v>
      </c>
      <c r="E259" s="73" t="e">
        <f>VLOOKUP($C259,Teams!$A:$D,5,0)</f>
        <v>#REF!</v>
      </c>
      <c r="F259" s="73" t="e">
        <f t="shared" si="12"/>
        <v>#REF!</v>
      </c>
      <c r="G259" s="74" t="s">
        <v>113</v>
      </c>
      <c r="H259" s="73" t="s">
        <v>114</v>
      </c>
      <c r="I259" s="82" t="e">
        <f>VLOOKUP(B259,#REF!,2,0)</f>
        <v>#REF!</v>
      </c>
      <c r="J259" s="83" t="str">
        <f t="shared" si="13"/>
        <v>Race 43</v>
      </c>
      <c r="K259" s="78" t="e">
        <f>VLOOKUP($C259,Teams!$A:$D,6,0)</f>
        <v>#REF!</v>
      </c>
      <c r="L259" s="73" t="e">
        <f>VLOOKUP(B259,#REF!,9,0)</f>
        <v>#REF!</v>
      </c>
    </row>
    <row r="260" spans="1:12" x14ac:dyDescent="0.2">
      <c r="A260" s="85">
        <f t="shared" si="11"/>
        <v>44</v>
      </c>
      <c r="B260" s="85">
        <f>B254</f>
        <v>1</v>
      </c>
      <c r="C260" s="85" t="e">
        <f>VLOOKUP($A260,'Pairing list'!$B:$H,$B260+1,0)</f>
        <v>#REF!</v>
      </c>
      <c r="D260" s="73" t="e">
        <f>VLOOKUP($C260,Teams!$A:$D,2,0)</f>
        <v>#REF!</v>
      </c>
      <c r="E260" s="73" t="e">
        <f>VLOOKUP($C260,Teams!$A:$D,5,0)</f>
        <v>#REF!</v>
      </c>
      <c r="F260" s="73" t="e">
        <f t="shared" si="12"/>
        <v>#REF!</v>
      </c>
      <c r="G260" s="74" t="s">
        <v>113</v>
      </c>
      <c r="H260" s="73" t="s">
        <v>114</v>
      </c>
      <c r="I260" s="82" t="e">
        <f>VLOOKUP(B260,#REF!,2,0)</f>
        <v>#REF!</v>
      </c>
      <c r="J260" s="83" t="str">
        <f t="shared" si="13"/>
        <v>Race 44</v>
      </c>
      <c r="K260" s="78" t="e">
        <f>VLOOKUP($C260,Teams!$A:$D,6,0)</f>
        <v>#REF!</v>
      </c>
      <c r="L260" s="73" t="e">
        <f>VLOOKUP(B260,#REF!,9,0)</f>
        <v>#REF!</v>
      </c>
    </row>
    <row r="261" spans="1:12" x14ac:dyDescent="0.2">
      <c r="A261" s="85">
        <f t="shared" si="11"/>
        <v>44</v>
      </c>
      <c r="B261" s="85">
        <f>B260+1</f>
        <v>2</v>
      </c>
      <c r="C261" s="85" t="e">
        <f>VLOOKUP($A261,'Pairing list'!$B:$H,$B261+1,0)</f>
        <v>#REF!</v>
      </c>
      <c r="D261" s="73" t="e">
        <f>VLOOKUP($C261,Teams!$A:$D,2,0)</f>
        <v>#REF!</v>
      </c>
      <c r="E261" s="73" t="e">
        <f>VLOOKUP($C261,Teams!$A:$D,5,0)</f>
        <v>#REF!</v>
      </c>
      <c r="F261" s="73" t="e">
        <f t="shared" si="12"/>
        <v>#REF!</v>
      </c>
      <c r="G261" s="74" t="s">
        <v>113</v>
      </c>
      <c r="H261" s="73" t="s">
        <v>114</v>
      </c>
      <c r="I261" s="82" t="e">
        <f>VLOOKUP(B261,#REF!,2,0)</f>
        <v>#REF!</v>
      </c>
      <c r="J261" s="83" t="str">
        <f t="shared" si="13"/>
        <v>Race 44</v>
      </c>
      <c r="K261" s="78" t="e">
        <f>VLOOKUP($C261,Teams!$A:$D,6,0)</f>
        <v>#REF!</v>
      </c>
      <c r="L261" s="73" t="e">
        <f>VLOOKUP(B261,#REF!,9,0)</f>
        <v>#REF!</v>
      </c>
    </row>
    <row r="262" spans="1:12" x14ac:dyDescent="0.2">
      <c r="A262" s="85">
        <f t="shared" si="11"/>
        <v>44</v>
      </c>
      <c r="B262" s="85">
        <f>B261+1</f>
        <v>3</v>
      </c>
      <c r="C262" s="85" t="e">
        <f>VLOOKUP($A262,'Pairing list'!$B:$H,$B262+1,0)</f>
        <v>#REF!</v>
      </c>
      <c r="D262" s="73" t="e">
        <f>VLOOKUP($C262,Teams!$A:$D,2,0)</f>
        <v>#REF!</v>
      </c>
      <c r="E262" s="73" t="e">
        <f>VLOOKUP($C262,Teams!$A:$D,5,0)</f>
        <v>#REF!</v>
      </c>
      <c r="F262" s="73" t="e">
        <f t="shared" si="12"/>
        <v>#REF!</v>
      </c>
      <c r="G262" s="74" t="s">
        <v>113</v>
      </c>
      <c r="H262" s="73" t="s">
        <v>114</v>
      </c>
      <c r="I262" s="82" t="e">
        <f>VLOOKUP(B262,#REF!,2,0)</f>
        <v>#REF!</v>
      </c>
      <c r="J262" s="83" t="str">
        <f t="shared" si="13"/>
        <v>Race 44</v>
      </c>
      <c r="K262" s="78" t="e">
        <f>VLOOKUP($C262,Teams!$A:$D,6,0)</f>
        <v>#REF!</v>
      </c>
      <c r="L262" s="73" t="e">
        <f>VLOOKUP(B262,#REF!,9,0)</f>
        <v>#REF!</v>
      </c>
    </row>
    <row r="263" spans="1:12" x14ac:dyDescent="0.2">
      <c r="A263" s="85">
        <f t="shared" si="11"/>
        <v>44</v>
      </c>
      <c r="B263" s="85">
        <f>B262+1</f>
        <v>4</v>
      </c>
      <c r="C263" s="85" t="e">
        <f>VLOOKUP($A263,'Pairing list'!$B:$H,$B263+1,0)</f>
        <v>#REF!</v>
      </c>
      <c r="D263" s="73" t="e">
        <f>VLOOKUP($C263,Teams!$A:$D,2,0)</f>
        <v>#REF!</v>
      </c>
      <c r="E263" s="73" t="e">
        <f>VLOOKUP($C263,Teams!$A:$D,5,0)</f>
        <v>#REF!</v>
      </c>
      <c r="F263" s="73" t="e">
        <f t="shared" si="12"/>
        <v>#REF!</v>
      </c>
      <c r="G263" s="74" t="s">
        <v>113</v>
      </c>
      <c r="H263" s="73" t="s">
        <v>114</v>
      </c>
      <c r="I263" s="82" t="e">
        <f>VLOOKUP(B263,#REF!,2,0)</f>
        <v>#REF!</v>
      </c>
      <c r="J263" s="83" t="str">
        <f t="shared" si="13"/>
        <v>Race 44</v>
      </c>
      <c r="K263" s="78" t="e">
        <f>VLOOKUP($C263,Teams!$A:$D,6,0)</f>
        <v>#REF!</v>
      </c>
      <c r="L263" s="73" t="e">
        <f>VLOOKUP(B263,#REF!,9,0)</f>
        <v>#REF!</v>
      </c>
    </row>
    <row r="264" spans="1:12" x14ac:dyDescent="0.2">
      <c r="A264" s="85">
        <f t="shared" ref="A264:A271" si="14">A258+1</f>
        <v>44</v>
      </c>
      <c r="B264" s="85">
        <f>B263+1</f>
        <v>5</v>
      </c>
      <c r="C264" s="85" t="e">
        <f>VLOOKUP($A264,'Pairing list'!$B:$H,$B264+1,0)</f>
        <v>#REF!</v>
      </c>
      <c r="D264" s="73" t="e">
        <f>VLOOKUP($C264,Teams!$A:$D,2,0)</f>
        <v>#REF!</v>
      </c>
      <c r="E264" s="73" t="e">
        <f>VLOOKUP($C264,Teams!$A:$D,5,0)</f>
        <v>#REF!</v>
      </c>
      <c r="F264" s="73" t="e">
        <f t="shared" si="12"/>
        <v>#REF!</v>
      </c>
      <c r="G264" s="74" t="s">
        <v>113</v>
      </c>
      <c r="H264" s="73" t="s">
        <v>114</v>
      </c>
      <c r="I264" s="82" t="e">
        <f>VLOOKUP(B264,#REF!,2,0)</f>
        <v>#REF!</v>
      </c>
      <c r="J264" s="83" t="str">
        <f t="shared" si="13"/>
        <v>Race 44</v>
      </c>
      <c r="K264" s="78" t="e">
        <f>VLOOKUP($C264,Teams!$A:$D,6,0)</f>
        <v>#REF!</v>
      </c>
      <c r="L264" s="73" t="e">
        <f>VLOOKUP(B264,#REF!,9,0)</f>
        <v>#REF!</v>
      </c>
    </row>
    <row r="265" spans="1:12" x14ac:dyDescent="0.2">
      <c r="A265" s="85">
        <f t="shared" si="14"/>
        <v>44</v>
      </c>
      <c r="B265" s="85">
        <f>B264+1</f>
        <v>6</v>
      </c>
      <c r="C265" s="85" t="e">
        <f>VLOOKUP($A265,'Pairing list'!$B:$H,$B265+1,0)</f>
        <v>#REF!</v>
      </c>
      <c r="D265" s="73" t="e">
        <f>VLOOKUP($C265,Teams!$A:$D,2,0)</f>
        <v>#REF!</v>
      </c>
      <c r="E265" s="73" t="e">
        <f>VLOOKUP($C265,Teams!$A:$D,5,0)</f>
        <v>#REF!</v>
      </c>
      <c r="F265" s="73" t="e">
        <f t="shared" si="12"/>
        <v>#REF!</v>
      </c>
      <c r="G265" s="74" t="s">
        <v>113</v>
      </c>
      <c r="H265" s="73" t="s">
        <v>114</v>
      </c>
      <c r="I265" s="82" t="e">
        <f>VLOOKUP(B265,#REF!,2,0)</f>
        <v>#REF!</v>
      </c>
      <c r="J265" s="83" t="str">
        <f t="shared" si="13"/>
        <v>Race 44</v>
      </c>
      <c r="K265" s="78" t="e">
        <f>VLOOKUP($C265,Teams!$A:$D,6,0)</f>
        <v>#REF!</v>
      </c>
      <c r="L265" s="73" t="e">
        <f>VLOOKUP(B265,#REF!,9,0)</f>
        <v>#REF!</v>
      </c>
    </row>
    <row r="266" spans="1:12" s="75" customFormat="1" x14ac:dyDescent="0.2">
      <c r="A266" s="86">
        <f t="shared" si="14"/>
        <v>45</v>
      </c>
      <c r="B266" s="86">
        <f>B260</f>
        <v>1</v>
      </c>
      <c r="C266" s="86" t="e">
        <f>VLOOKUP($A266,'Pairing list'!$B:$H,$B266+1,0)</f>
        <v>#REF!</v>
      </c>
      <c r="D266" s="75" t="e">
        <f>VLOOKUP($C266,Teams!$A:$D,2,0)</f>
        <v>#REF!</v>
      </c>
      <c r="E266" s="75" t="e">
        <f>VLOOKUP($C266,Teams!$A:$D,5,0)</f>
        <v>#REF!</v>
      </c>
      <c r="F266" s="75" t="e">
        <f t="shared" si="12"/>
        <v>#REF!</v>
      </c>
      <c r="G266" s="76" t="s">
        <v>113</v>
      </c>
      <c r="H266" s="75" t="s">
        <v>114</v>
      </c>
      <c r="I266" s="82" t="e">
        <f>VLOOKUP(B266,#REF!,2,0)</f>
        <v>#REF!</v>
      </c>
      <c r="J266" s="83" t="str">
        <f t="shared" si="13"/>
        <v>Race 45</v>
      </c>
      <c r="K266" s="78" t="e">
        <f>VLOOKUP($C266,Teams!$A:$D,6,0)</f>
        <v>#REF!</v>
      </c>
      <c r="L266" s="73" t="e">
        <f>VLOOKUP(B266,#REF!,9,0)</f>
        <v>#REF!</v>
      </c>
    </row>
    <row r="267" spans="1:12" s="75" customFormat="1" x14ac:dyDescent="0.2">
      <c r="A267" s="86">
        <f t="shared" si="14"/>
        <v>45</v>
      </c>
      <c r="B267" s="86">
        <f>B266+1</f>
        <v>2</v>
      </c>
      <c r="C267" s="86" t="e">
        <f>VLOOKUP($A267,'Pairing list'!$B:$H,$B267+1,0)</f>
        <v>#REF!</v>
      </c>
      <c r="D267" s="75" t="e">
        <f>VLOOKUP($C267,Teams!$A:$D,2,0)</f>
        <v>#REF!</v>
      </c>
      <c r="E267" s="75" t="e">
        <f>VLOOKUP($C267,Teams!$A:$D,5,0)</f>
        <v>#REF!</v>
      </c>
      <c r="F267" s="75" t="e">
        <f t="shared" si="12"/>
        <v>#REF!</v>
      </c>
      <c r="G267" s="76" t="s">
        <v>113</v>
      </c>
      <c r="H267" s="75" t="s">
        <v>114</v>
      </c>
      <c r="I267" s="82" t="e">
        <f>VLOOKUP(B267,#REF!,2,0)</f>
        <v>#REF!</v>
      </c>
      <c r="J267" s="83" t="str">
        <f t="shared" si="13"/>
        <v>Race 45</v>
      </c>
      <c r="K267" s="78" t="e">
        <f>VLOOKUP($C267,Teams!$A:$D,6,0)</f>
        <v>#REF!</v>
      </c>
      <c r="L267" s="73" t="e">
        <f>VLOOKUP(B267,#REF!,9,0)</f>
        <v>#REF!</v>
      </c>
    </row>
    <row r="268" spans="1:12" s="75" customFormat="1" x14ac:dyDescent="0.2">
      <c r="A268" s="86">
        <f t="shared" si="14"/>
        <v>45</v>
      </c>
      <c r="B268" s="86">
        <f>B267+1</f>
        <v>3</v>
      </c>
      <c r="C268" s="86" t="e">
        <f>VLOOKUP($A268,'Pairing list'!$B:$H,$B268+1,0)</f>
        <v>#REF!</v>
      </c>
      <c r="D268" s="75" t="e">
        <f>VLOOKUP($C268,Teams!$A:$D,2,0)</f>
        <v>#REF!</v>
      </c>
      <c r="E268" s="75" t="e">
        <f>VLOOKUP($C268,Teams!$A:$D,5,0)</f>
        <v>#REF!</v>
      </c>
      <c r="F268" s="75" t="e">
        <f t="shared" si="12"/>
        <v>#REF!</v>
      </c>
      <c r="G268" s="76" t="s">
        <v>113</v>
      </c>
      <c r="H268" s="75" t="s">
        <v>114</v>
      </c>
      <c r="I268" s="82" t="e">
        <f>VLOOKUP(B268,#REF!,2,0)</f>
        <v>#REF!</v>
      </c>
      <c r="J268" s="83" t="str">
        <f t="shared" si="13"/>
        <v>Race 45</v>
      </c>
      <c r="K268" s="78" t="e">
        <f>VLOOKUP($C268,Teams!$A:$D,6,0)</f>
        <v>#REF!</v>
      </c>
      <c r="L268" s="73" t="e">
        <f>VLOOKUP(B268,#REF!,9,0)</f>
        <v>#REF!</v>
      </c>
    </row>
    <row r="269" spans="1:12" s="75" customFormat="1" x14ac:dyDescent="0.2">
      <c r="A269" s="86">
        <f t="shared" si="14"/>
        <v>45</v>
      </c>
      <c r="B269" s="86">
        <f>B268+1</f>
        <v>4</v>
      </c>
      <c r="C269" s="86" t="e">
        <f>VLOOKUP($A269,'Pairing list'!$B:$H,$B269+1,0)</f>
        <v>#REF!</v>
      </c>
      <c r="D269" s="75" t="e">
        <f>VLOOKUP($C269,Teams!$A:$D,2,0)</f>
        <v>#REF!</v>
      </c>
      <c r="E269" s="75" t="e">
        <f>VLOOKUP($C269,Teams!$A:$D,5,0)</f>
        <v>#REF!</v>
      </c>
      <c r="F269" s="75" t="e">
        <f t="shared" si="12"/>
        <v>#REF!</v>
      </c>
      <c r="G269" s="76" t="s">
        <v>113</v>
      </c>
      <c r="H269" s="75" t="s">
        <v>114</v>
      </c>
      <c r="I269" s="82" t="e">
        <f>VLOOKUP(B269,#REF!,2,0)</f>
        <v>#REF!</v>
      </c>
      <c r="J269" s="83" t="str">
        <f t="shared" si="13"/>
        <v>Race 45</v>
      </c>
      <c r="K269" s="78" t="e">
        <f>VLOOKUP($C269,Teams!$A:$D,6,0)</f>
        <v>#REF!</v>
      </c>
      <c r="L269" s="73" t="e">
        <f>VLOOKUP(B269,#REF!,9,0)</f>
        <v>#REF!</v>
      </c>
    </row>
    <row r="270" spans="1:12" s="75" customFormat="1" x14ac:dyDescent="0.2">
      <c r="A270" s="86">
        <f t="shared" si="14"/>
        <v>45</v>
      </c>
      <c r="B270" s="86">
        <f>B269+1</f>
        <v>5</v>
      </c>
      <c r="C270" s="86" t="e">
        <f>VLOOKUP($A270,'Pairing list'!$B:$H,$B270+1,0)</f>
        <v>#REF!</v>
      </c>
      <c r="D270" s="75" t="e">
        <f>VLOOKUP($C270,Teams!$A:$D,2,0)</f>
        <v>#REF!</v>
      </c>
      <c r="E270" s="75" t="e">
        <f>VLOOKUP($C270,Teams!$A:$D,5,0)</f>
        <v>#REF!</v>
      </c>
      <c r="F270" s="75" t="e">
        <f t="shared" si="12"/>
        <v>#REF!</v>
      </c>
      <c r="G270" s="76" t="s">
        <v>113</v>
      </c>
      <c r="H270" s="75" t="s">
        <v>114</v>
      </c>
      <c r="I270" s="82" t="e">
        <f>VLOOKUP(B270,#REF!,2,0)</f>
        <v>#REF!</v>
      </c>
      <c r="J270" s="83" t="str">
        <f t="shared" si="13"/>
        <v>Race 45</v>
      </c>
      <c r="K270" s="78" t="e">
        <f>VLOOKUP($C270,Teams!$A:$D,6,0)</f>
        <v>#REF!</v>
      </c>
      <c r="L270" s="73" t="e">
        <f>VLOOKUP(B270,#REF!,9,0)</f>
        <v>#REF!</v>
      </c>
    </row>
    <row r="271" spans="1:12" s="75" customFormat="1" x14ac:dyDescent="0.2">
      <c r="A271" s="86">
        <f t="shared" si="14"/>
        <v>45</v>
      </c>
      <c r="B271" s="86">
        <f>B270+1</f>
        <v>6</v>
      </c>
      <c r="C271" s="86" t="e">
        <f>VLOOKUP($A271,'Pairing list'!$B:$H,$B271+1,0)</f>
        <v>#REF!</v>
      </c>
      <c r="D271" s="75" t="e">
        <f>VLOOKUP($C271,Teams!$A:$D,2,0)</f>
        <v>#REF!</v>
      </c>
      <c r="E271" s="75" t="e">
        <f>VLOOKUP($C271,Teams!$A:$D,5,0)</f>
        <v>#REF!</v>
      </c>
      <c r="F271" s="75" t="e">
        <f t="shared" si="12"/>
        <v>#REF!</v>
      </c>
      <c r="G271" s="76" t="s">
        <v>113</v>
      </c>
      <c r="H271" s="75" t="s">
        <v>114</v>
      </c>
      <c r="I271" s="82" t="e">
        <f>VLOOKUP(B271,#REF!,2,0)</f>
        <v>#REF!</v>
      </c>
      <c r="J271" s="83" t="str">
        <f t="shared" si="13"/>
        <v>Race 45</v>
      </c>
      <c r="K271" s="78" t="e">
        <f>VLOOKUP($C271,Teams!$A:$D,6,0)</f>
        <v>#REF!</v>
      </c>
      <c r="L271" s="73" t="e">
        <f>VLOOKUP(B271,#REF!,9,0)</f>
        <v>#REF!</v>
      </c>
    </row>
  </sheetData>
  <autoFilter ref="A1:K271" xr:uid="{00000000-0009-0000-0000-000006000000}"/>
  <pageMargins left="0.75" right="0.75" top="1" bottom="1" header="0.5" footer="0.5"/>
  <pageSetup paperSize="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2">
    <tabColor theme="4" tint="-0.499984740745262"/>
    <pageSetUpPr fitToPage="1"/>
  </sheetPr>
  <dimension ref="B1:AE76"/>
  <sheetViews>
    <sheetView zoomScale="90" zoomScaleNormal="90" zoomScalePageLayoutView="90" workbookViewId="0">
      <selection activeCell="E9" sqref="E9"/>
    </sheetView>
  </sheetViews>
  <sheetFormatPr baseColWidth="10" defaultColWidth="11.33203125" defaultRowHeight="15" x14ac:dyDescent="0.2"/>
  <cols>
    <col min="1" max="1" width="5.83203125" customWidth="1"/>
    <col min="2" max="2" width="13.83203125" style="58" customWidth="1"/>
    <col min="3" max="8" width="14" customWidth="1"/>
    <col min="9" max="9" width="3.33203125" style="10" customWidth="1"/>
    <col min="10" max="16" width="12.33203125" customWidth="1"/>
    <col min="17" max="17" width="7.33203125" style="10" customWidth="1"/>
    <col min="18" max="32" width="7.33203125" customWidth="1"/>
  </cols>
  <sheetData>
    <row r="1" spans="2:31" ht="26" x14ac:dyDescent="0.3">
      <c r="B1" s="56"/>
      <c r="G1" s="19" t="s">
        <v>97</v>
      </c>
      <c r="H1" s="20" t="s">
        <v>48</v>
      </c>
      <c r="J1" s="42" t="s">
        <v>46</v>
      </c>
      <c r="Q1" s="51">
        <f>MAX(Q3:Q76)</f>
        <v>0</v>
      </c>
      <c r="R1" s="52">
        <f>COUNT(Q3:Q76)</f>
        <v>0</v>
      </c>
    </row>
    <row r="2" spans="2:31" ht="20" customHeight="1" x14ac:dyDescent="0.3">
      <c r="B2" s="57" t="str">
        <f>'Kontrollmatrix der Begegnungen'!A2</f>
        <v>Flight 1</v>
      </c>
      <c r="C2" s="61"/>
      <c r="D2" s="62"/>
      <c r="E2" s="63"/>
      <c r="F2" s="64"/>
      <c r="G2" s="65"/>
      <c r="H2" s="66"/>
      <c r="J2" s="11" t="str">
        <f>"Ergebnis "&amp;B2</f>
        <v>Ergebnis Flight 1</v>
      </c>
      <c r="K2" s="12"/>
      <c r="L2" s="13"/>
      <c r="M2" s="13"/>
      <c r="N2" s="13"/>
      <c r="O2" s="13"/>
      <c r="P2" s="13"/>
      <c r="R2" s="16" t="e">
        <f>Y4&amp;Z4&amp;AA4&amp;AB4&amp;AC4&amp;AD4&amp;Y5&amp;Z5&amp;AA5&amp;AB5&amp;AC5&amp;AD5&amp;Y6&amp;Z6&amp;AA6&amp;AB6&amp;AC6&amp;AD6</f>
        <v>#REF!</v>
      </c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2:31" s="4" customFormat="1" ht="15" customHeight="1" x14ac:dyDescent="0.25">
      <c r="B3" s="9" t="s">
        <v>39</v>
      </c>
      <c r="C3" s="72" t="s">
        <v>50</v>
      </c>
      <c r="D3" s="71" t="s">
        <v>51</v>
      </c>
      <c r="E3" s="70" t="s">
        <v>52</v>
      </c>
      <c r="F3" s="69" t="s">
        <v>53</v>
      </c>
      <c r="G3" s="68" t="s">
        <v>54</v>
      </c>
      <c r="H3" s="67" t="s">
        <v>55</v>
      </c>
      <c r="I3" s="39"/>
      <c r="J3" s="14" t="s">
        <v>39</v>
      </c>
      <c r="K3" s="15" t="s">
        <v>98</v>
      </c>
      <c r="L3" s="15" t="s">
        <v>99</v>
      </c>
      <c r="M3" s="15" t="s">
        <v>100</v>
      </c>
      <c r="N3" s="15" t="s">
        <v>101</v>
      </c>
      <c r="O3" s="15" t="s">
        <v>102</v>
      </c>
      <c r="P3" s="41" t="s">
        <v>103</v>
      </c>
      <c r="Q3" s="50" t="s">
        <v>39</v>
      </c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</row>
    <row r="4" spans="2:31" ht="20" customHeight="1" x14ac:dyDescent="0.2">
      <c r="B4" s="5">
        <f>1+B1</f>
        <v>1</v>
      </c>
      <c r="C4" s="6" t="e">
        <f>VLOOKUP('Kontrollmatrix der Begegnungen'!B4,Teams!$A$2:$C$19,3,FALSE)</f>
        <v>#REF!</v>
      </c>
      <c r="D4" s="6" t="e">
        <f>VLOOKUP('Kontrollmatrix der Begegnungen'!C4,Teams!$A$2:$C$19,3,FALSE)</f>
        <v>#REF!</v>
      </c>
      <c r="E4" s="6" t="e">
        <f>VLOOKUP('Kontrollmatrix der Begegnungen'!D4,Teams!$A$2:$C$19,3,FALSE)</f>
        <v>#REF!</v>
      </c>
      <c r="F4" s="6" t="e">
        <f>VLOOKUP('Kontrollmatrix der Begegnungen'!E4,Teams!$A$2:$C$19,3,FALSE)</f>
        <v>#REF!</v>
      </c>
      <c r="G4" s="6" t="e">
        <f>VLOOKUP('Kontrollmatrix der Begegnungen'!F4,Teams!$A$2:$C$19,3,FALSE)</f>
        <v>#REF!</v>
      </c>
      <c r="H4" s="6" t="e">
        <f>VLOOKUP('Kontrollmatrix der Begegnungen'!G4,Teams!$A$2:$C$19,3,FALSE)</f>
        <v>#REF!</v>
      </c>
      <c r="J4" s="5">
        <f>B4</f>
        <v>1</v>
      </c>
      <c r="K4" s="6"/>
      <c r="L4" s="6"/>
      <c r="M4" s="6"/>
      <c r="N4" s="6"/>
      <c r="O4" s="6"/>
      <c r="P4" s="6"/>
      <c r="Q4" s="49" t="str">
        <f>IF(ISBLANK(K4),"",VALUE(MID(J4,1,3)))</f>
        <v/>
      </c>
      <c r="R4" s="18" t="str">
        <f t="shared" ref="R4:W6" si="0">IF(ISNUMBER(K4),(6-K4),IF(OR(K4="DSQ",K4="DNF",K4="DNS",K4="OCS"),0,"------"))</f>
        <v>------</v>
      </c>
      <c r="S4" s="18" t="str">
        <f t="shared" si="0"/>
        <v>------</v>
      </c>
      <c r="T4" s="18" t="str">
        <f t="shared" si="0"/>
        <v>------</v>
      </c>
      <c r="U4" s="18" t="str">
        <f t="shared" si="0"/>
        <v>------</v>
      </c>
      <c r="V4" s="18" t="str">
        <f t="shared" si="0"/>
        <v>------</v>
      </c>
      <c r="W4" s="18" t="str">
        <f t="shared" si="0"/>
        <v>------</v>
      </c>
      <c r="X4" s="16"/>
      <c r="Y4" s="16" t="e">
        <f t="shared" ref="Y4:AD6" si="1">IF(R4&gt;=0,C4&amp;"="&amp;TEXT(R4,"000,00"),C4&amp;"="&amp;TEXT(R4,"00,00"))</f>
        <v>#REF!</v>
      </c>
      <c r="Z4" s="16" t="e">
        <f t="shared" si="1"/>
        <v>#REF!</v>
      </c>
      <c r="AA4" s="16" t="e">
        <f t="shared" si="1"/>
        <v>#REF!</v>
      </c>
      <c r="AB4" s="16" t="e">
        <f t="shared" si="1"/>
        <v>#REF!</v>
      </c>
      <c r="AC4" s="16" t="e">
        <f t="shared" si="1"/>
        <v>#REF!</v>
      </c>
      <c r="AD4" s="16" t="e">
        <f t="shared" si="1"/>
        <v>#REF!</v>
      </c>
    </row>
    <row r="5" spans="2:31" ht="20" customHeight="1" x14ac:dyDescent="0.2">
      <c r="B5" s="7">
        <f>B4+1</f>
        <v>2</v>
      </c>
      <c r="C5" s="8" t="e">
        <f>VLOOKUP('Kontrollmatrix der Begegnungen'!B5,Teams!$A$2:$C$19,3,FALSE)</f>
        <v>#REF!</v>
      </c>
      <c r="D5" s="8" t="e">
        <f>VLOOKUP('Kontrollmatrix der Begegnungen'!C5,Teams!$A$2:$C$19,3,FALSE)</f>
        <v>#REF!</v>
      </c>
      <c r="E5" s="8" t="e">
        <f>VLOOKUP('Kontrollmatrix der Begegnungen'!D5,Teams!$A$2:$C$19,3,FALSE)</f>
        <v>#REF!</v>
      </c>
      <c r="F5" s="8" t="e">
        <f>VLOOKUP('Kontrollmatrix der Begegnungen'!E5,Teams!$A$2:$C$19,3,FALSE)</f>
        <v>#REF!</v>
      </c>
      <c r="G5" s="8" t="e">
        <f>VLOOKUP('Kontrollmatrix der Begegnungen'!F5,Teams!$A$2:$C$19,3,FALSE)</f>
        <v>#REF!</v>
      </c>
      <c r="H5" s="8" t="e">
        <f>VLOOKUP('Kontrollmatrix der Begegnungen'!G5,Teams!$A$2:$C$19,3,FALSE)</f>
        <v>#REF!</v>
      </c>
      <c r="J5" s="7">
        <f>B5</f>
        <v>2</v>
      </c>
      <c r="K5" s="8"/>
      <c r="L5" s="8"/>
      <c r="M5" s="8"/>
      <c r="N5" s="8"/>
      <c r="O5" s="8"/>
      <c r="P5" s="8"/>
      <c r="Q5" s="49" t="str">
        <f>IF(ISBLANK(K5),"",VALUE(MID(J5,1,3)))</f>
        <v/>
      </c>
      <c r="R5" s="18" t="str">
        <f t="shared" si="0"/>
        <v>------</v>
      </c>
      <c r="S5" s="18" t="str">
        <f t="shared" si="0"/>
        <v>------</v>
      </c>
      <c r="T5" s="18" t="str">
        <f t="shared" si="0"/>
        <v>------</v>
      </c>
      <c r="U5" s="18" t="str">
        <f t="shared" si="0"/>
        <v>------</v>
      </c>
      <c r="V5" s="18" t="str">
        <f t="shared" si="0"/>
        <v>------</v>
      </c>
      <c r="W5" s="18" t="str">
        <f t="shared" si="0"/>
        <v>------</v>
      </c>
      <c r="X5" s="16"/>
      <c r="Y5" s="16" t="e">
        <f t="shared" si="1"/>
        <v>#REF!</v>
      </c>
      <c r="Z5" s="16" t="e">
        <f t="shared" si="1"/>
        <v>#REF!</v>
      </c>
      <c r="AA5" s="16" t="e">
        <f t="shared" si="1"/>
        <v>#REF!</v>
      </c>
      <c r="AB5" s="16" t="e">
        <f t="shared" si="1"/>
        <v>#REF!</v>
      </c>
      <c r="AC5" s="16" t="e">
        <f t="shared" si="1"/>
        <v>#REF!</v>
      </c>
      <c r="AD5" s="16" t="e">
        <f t="shared" si="1"/>
        <v>#REF!</v>
      </c>
    </row>
    <row r="6" spans="2:31" ht="20" customHeight="1" x14ac:dyDescent="0.2">
      <c r="B6" s="5">
        <f>B5+1</f>
        <v>3</v>
      </c>
      <c r="C6" s="6" t="e">
        <f>VLOOKUP('Kontrollmatrix der Begegnungen'!B6,Teams!$A$2:$C$19,3,FALSE)</f>
        <v>#REF!</v>
      </c>
      <c r="D6" s="6" t="e">
        <f>VLOOKUP('Kontrollmatrix der Begegnungen'!C6,Teams!$A$2:$C$19,3,FALSE)</f>
        <v>#REF!</v>
      </c>
      <c r="E6" s="6" t="e">
        <f>VLOOKUP('Kontrollmatrix der Begegnungen'!D6,Teams!$A$2:$C$19,3,FALSE)</f>
        <v>#REF!</v>
      </c>
      <c r="F6" s="6" t="e">
        <f>VLOOKUP('Kontrollmatrix der Begegnungen'!E6,Teams!$A$2:$C$19,3,FALSE)</f>
        <v>#REF!</v>
      </c>
      <c r="G6" s="6" t="e">
        <f>VLOOKUP('Kontrollmatrix der Begegnungen'!F6,Teams!$A$2:$C$19,3,FALSE)</f>
        <v>#REF!</v>
      </c>
      <c r="H6" s="6" t="e">
        <f>VLOOKUP('Kontrollmatrix der Begegnungen'!G6,Teams!$A$2:$C$19,3,FALSE)</f>
        <v>#REF!</v>
      </c>
      <c r="J6" s="5">
        <f>B6</f>
        <v>3</v>
      </c>
      <c r="K6" s="6"/>
      <c r="L6" s="6"/>
      <c r="M6" s="6"/>
      <c r="N6" s="6"/>
      <c r="O6" s="6"/>
      <c r="P6" s="6"/>
      <c r="Q6" s="49" t="str">
        <f>IF(ISBLANK(K6),"",VALUE(MID(J6,1,3)))</f>
        <v/>
      </c>
      <c r="R6" s="18" t="str">
        <f t="shared" si="0"/>
        <v>------</v>
      </c>
      <c r="S6" s="18" t="str">
        <f t="shared" si="0"/>
        <v>------</v>
      </c>
      <c r="T6" s="18" t="str">
        <f t="shared" si="0"/>
        <v>------</v>
      </c>
      <c r="U6" s="18" t="str">
        <f t="shared" si="0"/>
        <v>------</v>
      </c>
      <c r="V6" s="18" t="str">
        <f t="shared" si="0"/>
        <v>------</v>
      </c>
      <c r="W6" s="18" t="str">
        <f t="shared" si="0"/>
        <v>------</v>
      </c>
      <c r="X6" s="16"/>
      <c r="Y6" s="16" t="e">
        <f t="shared" si="1"/>
        <v>#REF!</v>
      </c>
      <c r="Z6" s="16" t="e">
        <f t="shared" si="1"/>
        <v>#REF!</v>
      </c>
      <c r="AA6" s="16" t="e">
        <f t="shared" si="1"/>
        <v>#REF!</v>
      </c>
      <c r="AB6" s="16" t="e">
        <f t="shared" si="1"/>
        <v>#REF!</v>
      </c>
      <c r="AC6" s="16" t="e">
        <f t="shared" si="1"/>
        <v>#REF!</v>
      </c>
      <c r="AD6" s="16" t="e">
        <f t="shared" si="1"/>
        <v>#REF!</v>
      </c>
    </row>
    <row r="7" spans="2:31" ht="20" customHeight="1" x14ac:dyDescent="0.3">
      <c r="B7" s="57" t="str">
        <f>'Kontrollmatrix der Begegnungen'!A7</f>
        <v>Flight 2</v>
      </c>
      <c r="C7" s="61"/>
      <c r="D7" s="62"/>
      <c r="E7" s="63"/>
      <c r="F7" s="64"/>
      <c r="G7" s="65"/>
      <c r="H7" s="66"/>
      <c r="J7" s="11" t="str">
        <f>"Ergebnis "&amp;B7</f>
        <v>Ergebnis Flight 2</v>
      </c>
      <c r="K7" s="12"/>
      <c r="L7" s="13"/>
      <c r="M7" s="13"/>
      <c r="N7" s="13"/>
      <c r="O7" s="13"/>
      <c r="P7" s="13"/>
      <c r="R7" s="16" t="e">
        <f>Y9&amp;Z9&amp;AA9&amp;AB9&amp;AC9&amp;AD9&amp;Y10&amp;Z10&amp;AA10&amp;AB10&amp;AC10&amp;AD10&amp;Y11&amp;Z11&amp;AA11&amp;AB11&amp;AC11&amp;AD11</f>
        <v>#REF!</v>
      </c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43"/>
    </row>
    <row r="8" spans="2:31" ht="16" customHeight="1" x14ac:dyDescent="0.25">
      <c r="B8" s="9" t="s">
        <v>39</v>
      </c>
      <c r="C8" s="72" t="s">
        <v>50</v>
      </c>
      <c r="D8" s="71" t="s">
        <v>51</v>
      </c>
      <c r="E8" s="70" t="s">
        <v>52</v>
      </c>
      <c r="F8" s="69" t="s">
        <v>53</v>
      </c>
      <c r="G8" s="68" t="s">
        <v>54</v>
      </c>
      <c r="H8" s="67" t="s">
        <v>55</v>
      </c>
      <c r="I8" s="39"/>
      <c r="J8" s="14" t="s">
        <v>39</v>
      </c>
      <c r="K8" s="15" t="s">
        <v>98</v>
      </c>
      <c r="L8" s="15" t="s">
        <v>99</v>
      </c>
      <c r="M8" s="15" t="s">
        <v>100</v>
      </c>
      <c r="N8" s="15" t="s">
        <v>101</v>
      </c>
      <c r="O8" s="15" t="s">
        <v>102</v>
      </c>
      <c r="P8" s="41" t="s">
        <v>103</v>
      </c>
      <c r="Q8" s="50" t="s">
        <v>39</v>
      </c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4"/>
    </row>
    <row r="9" spans="2:31" ht="20" customHeight="1" x14ac:dyDescent="0.2">
      <c r="B9" s="5">
        <f>1+B6</f>
        <v>4</v>
      </c>
      <c r="C9" s="6" t="e">
        <f>VLOOKUP('Kontrollmatrix der Begegnungen'!B9,Teams!$A$2:$C$19,3,FALSE)</f>
        <v>#REF!</v>
      </c>
      <c r="D9" s="6" t="e">
        <f>VLOOKUP('Kontrollmatrix der Begegnungen'!C9,Teams!$A$2:$C$19,3,FALSE)</f>
        <v>#REF!</v>
      </c>
      <c r="E9" s="6" t="e">
        <f>VLOOKUP('Kontrollmatrix der Begegnungen'!D9,Teams!$A$2:$C$19,3,FALSE)</f>
        <v>#REF!</v>
      </c>
      <c r="F9" s="6" t="e">
        <f>VLOOKUP('Kontrollmatrix der Begegnungen'!E9,Teams!$A$2:$C$19,3,FALSE)</f>
        <v>#REF!</v>
      </c>
      <c r="G9" s="6" t="e">
        <f>VLOOKUP('Kontrollmatrix der Begegnungen'!F9,Teams!$A$2:$C$19,3,FALSE)</f>
        <v>#REF!</v>
      </c>
      <c r="H9" s="6" t="e">
        <f>VLOOKUP('Kontrollmatrix der Begegnungen'!G9,Teams!$A$2:$C$19,3,FALSE)</f>
        <v>#REF!</v>
      </c>
      <c r="J9" s="5">
        <f>B9</f>
        <v>4</v>
      </c>
      <c r="K9" s="6"/>
      <c r="L9" s="6"/>
      <c r="M9" s="6"/>
      <c r="N9" s="6"/>
      <c r="O9" s="6"/>
      <c r="P9" s="6"/>
      <c r="Q9" s="49" t="str">
        <f>IF(ISBLANK(K9),"",VALUE(MID(J9,1,3)))</f>
        <v/>
      </c>
      <c r="R9" s="18" t="str">
        <f t="shared" ref="R9:W11" si="2">IF(ISNUMBER(K9),(6-K9),IF(OR(K9="DSQ",K9="DNF",K9="DNS",K9="OCS"),0,"------"))</f>
        <v>------</v>
      </c>
      <c r="S9" s="18" t="str">
        <f t="shared" si="2"/>
        <v>------</v>
      </c>
      <c r="T9" s="18" t="str">
        <f t="shared" si="2"/>
        <v>------</v>
      </c>
      <c r="U9" s="18" t="str">
        <f t="shared" si="2"/>
        <v>------</v>
      </c>
      <c r="V9" s="18" t="str">
        <f t="shared" si="2"/>
        <v>------</v>
      </c>
      <c r="W9" s="18" t="str">
        <f t="shared" si="2"/>
        <v>------</v>
      </c>
      <c r="X9" s="16"/>
      <c r="Y9" s="16" t="e">
        <f t="shared" ref="Y9:AD11" si="3">IF(R9&gt;=0,C9&amp;"="&amp;TEXT(R9,"000,00"),C9&amp;"="&amp;TEXT(R9,"00,00"))</f>
        <v>#REF!</v>
      </c>
      <c r="Z9" s="16" t="e">
        <f t="shared" si="3"/>
        <v>#REF!</v>
      </c>
      <c r="AA9" s="16" t="e">
        <f t="shared" si="3"/>
        <v>#REF!</v>
      </c>
      <c r="AB9" s="16" t="e">
        <f t="shared" si="3"/>
        <v>#REF!</v>
      </c>
      <c r="AC9" s="16" t="e">
        <f t="shared" si="3"/>
        <v>#REF!</v>
      </c>
      <c r="AD9" s="16" t="e">
        <f t="shared" si="3"/>
        <v>#REF!</v>
      </c>
      <c r="AE9" s="43"/>
    </row>
    <row r="10" spans="2:31" ht="20" customHeight="1" x14ac:dyDescent="0.2">
      <c r="B10" s="7">
        <f>B9+1</f>
        <v>5</v>
      </c>
      <c r="C10" s="8" t="e">
        <f>VLOOKUP('Kontrollmatrix der Begegnungen'!B10,Teams!$A$2:$C$19,3,FALSE)</f>
        <v>#REF!</v>
      </c>
      <c r="D10" s="8" t="e">
        <f>VLOOKUP('Kontrollmatrix der Begegnungen'!C10,Teams!$A$2:$C$19,3,FALSE)</f>
        <v>#REF!</v>
      </c>
      <c r="E10" s="8" t="e">
        <f>VLOOKUP('Kontrollmatrix der Begegnungen'!D10,Teams!$A$2:$C$19,3,FALSE)</f>
        <v>#REF!</v>
      </c>
      <c r="F10" s="8" t="e">
        <f>VLOOKUP('Kontrollmatrix der Begegnungen'!E10,Teams!$A$2:$C$19,3,FALSE)</f>
        <v>#REF!</v>
      </c>
      <c r="G10" s="8" t="e">
        <f>VLOOKUP('Kontrollmatrix der Begegnungen'!F10,Teams!$A$2:$C$19,3,FALSE)</f>
        <v>#REF!</v>
      </c>
      <c r="H10" s="8" t="e">
        <f>VLOOKUP('Kontrollmatrix der Begegnungen'!G10,Teams!$A$2:$C$19,3,FALSE)</f>
        <v>#REF!</v>
      </c>
      <c r="J10" s="7">
        <f>B10</f>
        <v>5</v>
      </c>
      <c r="K10" s="8"/>
      <c r="L10" s="8"/>
      <c r="M10" s="8"/>
      <c r="N10" s="8"/>
      <c r="O10" s="8"/>
      <c r="P10" s="8"/>
      <c r="Q10" s="49" t="str">
        <f>IF(ISBLANK(K10),"",VALUE(MID(J10,1,3)))</f>
        <v/>
      </c>
      <c r="R10" s="18" t="str">
        <f t="shared" si="2"/>
        <v>------</v>
      </c>
      <c r="S10" s="18" t="str">
        <f t="shared" si="2"/>
        <v>------</v>
      </c>
      <c r="T10" s="18" t="str">
        <f t="shared" si="2"/>
        <v>------</v>
      </c>
      <c r="U10" s="18" t="str">
        <f t="shared" si="2"/>
        <v>------</v>
      </c>
      <c r="V10" s="18" t="str">
        <f t="shared" si="2"/>
        <v>------</v>
      </c>
      <c r="W10" s="18" t="str">
        <f t="shared" si="2"/>
        <v>------</v>
      </c>
      <c r="X10" s="16"/>
      <c r="Y10" s="16" t="e">
        <f t="shared" si="3"/>
        <v>#REF!</v>
      </c>
      <c r="Z10" s="16" t="e">
        <f t="shared" si="3"/>
        <v>#REF!</v>
      </c>
      <c r="AA10" s="16" t="e">
        <f t="shared" si="3"/>
        <v>#REF!</v>
      </c>
      <c r="AB10" s="16" t="e">
        <f t="shared" si="3"/>
        <v>#REF!</v>
      </c>
      <c r="AC10" s="16" t="e">
        <f t="shared" si="3"/>
        <v>#REF!</v>
      </c>
      <c r="AD10" s="16" t="e">
        <f t="shared" si="3"/>
        <v>#REF!</v>
      </c>
      <c r="AE10" s="43"/>
    </row>
    <row r="11" spans="2:31" ht="20" customHeight="1" x14ac:dyDescent="0.2">
      <c r="B11" s="5">
        <f>B10+1</f>
        <v>6</v>
      </c>
      <c r="C11" s="6" t="e">
        <f>VLOOKUP('Kontrollmatrix der Begegnungen'!B11,Teams!$A$2:$C$19,3,FALSE)</f>
        <v>#REF!</v>
      </c>
      <c r="D11" s="6" t="e">
        <f>VLOOKUP('Kontrollmatrix der Begegnungen'!C11,Teams!$A$2:$C$19,3,FALSE)</f>
        <v>#REF!</v>
      </c>
      <c r="E11" s="6" t="e">
        <f>VLOOKUP('Kontrollmatrix der Begegnungen'!D11,Teams!$A$2:$C$19,3,FALSE)</f>
        <v>#REF!</v>
      </c>
      <c r="F11" s="6" t="e">
        <f>VLOOKUP('Kontrollmatrix der Begegnungen'!E11,Teams!$A$2:$C$19,3,FALSE)</f>
        <v>#REF!</v>
      </c>
      <c r="G11" s="6" t="e">
        <f>VLOOKUP('Kontrollmatrix der Begegnungen'!F11,Teams!$A$2:$C$19,3,FALSE)</f>
        <v>#REF!</v>
      </c>
      <c r="H11" s="6" t="e">
        <f>VLOOKUP('Kontrollmatrix der Begegnungen'!G11,Teams!$A$2:$C$19,3,FALSE)</f>
        <v>#REF!</v>
      </c>
      <c r="J11" s="5">
        <f>B11</f>
        <v>6</v>
      </c>
      <c r="K11" s="6"/>
      <c r="L11" s="6"/>
      <c r="M11" s="6"/>
      <c r="N11" s="6"/>
      <c r="O11" s="6"/>
      <c r="P11" s="6"/>
      <c r="Q11" s="49" t="str">
        <f>IF(ISBLANK(K11),"",VALUE(MID(J11,1,3)))</f>
        <v/>
      </c>
      <c r="R11" s="18" t="str">
        <f t="shared" si="2"/>
        <v>------</v>
      </c>
      <c r="S11" s="18" t="str">
        <f t="shared" si="2"/>
        <v>------</v>
      </c>
      <c r="T11" s="18" t="str">
        <f t="shared" si="2"/>
        <v>------</v>
      </c>
      <c r="U11" s="18" t="str">
        <f t="shared" si="2"/>
        <v>------</v>
      </c>
      <c r="V11" s="18" t="str">
        <f t="shared" si="2"/>
        <v>------</v>
      </c>
      <c r="W11" s="18" t="str">
        <f t="shared" si="2"/>
        <v>------</v>
      </c>
      <c r="X11" s="16"/>
      <c r="Y11" s="16" t="e">
        <f t="shared" si="3"/>
        <v>#REF!</v>
      </c>
      <c r="Z11" s="16" t="e">
        <f t="shared" si="3"/>
        <v>#REF!</v>
      </c>
      <c r="AA11" s="16" t="e">
        <f t="shared" si="3"/>
        <v>#REF!</v>
      </c>
      <c r="AB11" s="16" t="e">
        <f t="shared" si="3"/>
        <v>#REF!</v>
      </c>
      <c r="AC11" s="16" t="e">
        <f t="shared" si="3"/>
        <v>#REF!</v>
      </c>
      <c r="AD11" s="16" t="e">
        <f t="shared" si="3"/>
        <v>#REF!</v>
      </c>
      <c r="AE11" s="43"/>
    </row>
    <row r="12" spans="2:31" ht="20" customHeight="1" x14ac:dyDescent="0.3">
      <c r="B12" s="57" t="str">
        <f>'Kontrollmatrix der Begegnungen'!A12</f>
        <v>Flight 3</v>
      </c>
      <c r="C12" s="61"/>
      <c r="D12" s="62"/>
      <c r="E12" s="63"/>
      <c r="F12" s="64"/>
      <c r="G12" s="65"/>
      <c r="H12" s="66"/>
      <c r="J12" s="11" t="str">
        <f>"Ergebnis "&amp;B12</f>
        <v>Ergebnis Flight 3</v>
      </c>
      <c r="K12" s="12"/>
      <c r="L12" s="13"/>
      <c r="M12" s="13"/>
      <c r="N12" s="13"/>
      <c r="O12" s="13"/>
      <c r="P12" s="13"/>
      <c r="R12" s="16" t="e">
        <f>Y14&amp;Z14&amp;AA14&amp;AB14&amp;AC14&amp;AD14&amp;Y15&amp;Z15&amp;AA15&amp;AB15&amp;AC15&amp;AD15&amp;Y16&amp;Z16&amp;AA16&amp;AB16&amp;AC16&amp;AD16</f>
        <v>#REF!</v>
      </c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43"/>
    </row>
    <row r="13" spans="2:31" ht="16" customHeight="1" x14ac:dyDescent="0.25">
      <c r="B13" s="9" t="s">
        <v>39</v>
      </c>
      <c r="C13" s="72" t="s">
        <v>50</v>
      </c>
      <c r="D13" s="71" t="s">
        <v>51</v>
      </c>
      <c r="E13" s="70" t="s">
        <v>52</v>
      </c>
      <c r="F13" s="69" t="s">
        <v>53</v>
      </c>
      <c r="G13" s="68" t="s">
        <v>54</v>
      </c>
      <c r="H13" s="67" t="s">
        <v>55</v>
      </c>
      <c r="I13" s="39"/>
      <c r="J13" s="14" t="s">
        <v>39</v>
      </c>
      <c r="K13" s="15" t="s">
        <v>98</v>
      </c>
      <c r="L13" s="15" t="s">
        <v>99</v>
      </c>
      <c r="M13" s="15" t="s">
        <v>100</v>
      </c>
      <c r="N13" s="15" t="s">
        <v>101</v>
      </c>
      <c r="O13" s="15" t="s">
        <v>102</v>
      </c>
      <c r="P13" s="41" t="s">
        <v>103</v>
      </c>
      <c r="Q13" s="50" t="s">
        <v>39</v>
      </c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4"/>
    </row>
    <row r="14" spans="2:31" ht="20" customHeight="1" x14ac:dyDescent="0.2">
      <c r="B14" s="5">
        <f>1+B11</f>
        <v>7</v>
      </c>
      <c r="C14" s="6" t="e">
        <f>VLOOKUP('Kontrollmatrix der Begegnungen'!B14,Teams!$A$2:$C$19,3,FALSE)</f>
        <v>#REF!</v>
      </c>
      <c r="D14" s="6" t="e">
        <f>VLOOKUP('Kontrollmatrix der Begegnungen'!C14,Teams!$A$2:$C$19,3,FALSE)</f>
        <v>#REF!</v>
      </c>
      <c r="E14" s="6" t="e">
        <f>VLOOKUP('Kontrollmatrix der Begegnungen'!D14,Teams!$A$2:$C$19,3,FALSE)</f>
        <v>#REF!</v>
      </c>
      <c r="F14" s="6" t="e">
        <f>VLOOKUP('Kontrollmatrix der Begegnungen'!E14,Teams!$A$2:$C$19,3,FALSE)</f>
        <v>#REF!</v>
      </c>
      <c r="G14" s="6" t="e">
        <f>VLOOKUP('Kontrollmatrix der Begegnungen'!F14,Teams!$A$2:$C$19,3,FALSE)</f>
        <v>#REF!</v>
      </c>
      <c r="H14" s="6" t="e">
        <f>VLOOKUP('Kontrollmatrix der Begegnungen'!G14,Teams!$A$2:$C$19,3,FALSE)</f>
        <v>#REF!</v>
      </c>
      <c r="J14" s="5">
        <f>B14</f>
        <v>7</v>
      </c>
      <c r="K14" s="6"/>
      <c r="L14" s="6"/>
      <c r="M14" s="6"/>
      <c r="N14" s="6"/>
      <c r="O14" s="6"/>
      <c r="P14" s="6"/>
      <c r="Q14" s="49" t="str">
        <f>IF(ISBLANK(K14),"",VALUE(MID(J14,1,3)))</f>
        <v/>
      </c>
      <c r="R14" s="18" t="str">
        <f t="shared" ref="R14:W16" si="4">IF(ISNUMBER(K14),(6-K14),IF(OR(K14="DSQ",K14="DNF",K14="DNS",K14="OCS"),0,"------"))</f>
        <v>------</v>
      </c>
      <c r="S14" s="18" t="str">
        <f t="shared" si="4"/>
        <v>------</v>
      </c>
      <c r="T14" s="18" t="str">
        <f t="shared" si="4"/>
        <v>------</v>
      </c>
      <c r="U14" s="18" t="str">
        <f t="shared" si="4"/>
        <v>------</v>
      </c>
      <c r="V14" s="18" t="str">
        <f t="shared" si="4"/>
        <v>------</v>
      </c>
      <c r="W14" s="18" t="str">
        <f t="shared" si="4"/>
        <v>------</v>
      </c>
      <c r="X14" s="16"/>
      <c r="Y14" s="16" t="e">
        <f t="shared" ref="Y14:AD16" si="5">IF(R14&gt;=0,C14&amp;"="&amp;TEXT(R14,"000,00"),C14&amp;"="&amp;TEXT(R14,"00,00"))</f>
        <v>#REF!</v>
      </c>
      <c r="Z14" s="16" t="e">
        <f t="shared" si="5"/>
        <v>#REF!</v>
      </c>
      <c r="AA14" s="16" t="e">
        <f t="shared" si="5"/>
        <v>#REF!</v>
      </c>
      <c r="AB14" s="16" t="e">
        <f t="shared" si="5"/>
        <v>#REF!</v>
      </c>
      <c r="AC14" s="16" t="e">
        <f t="shared" si="5"/>
        <v>#REF!</v>
      </c>
      <c r="AD14" s="16" t="e">
        <f t="shared" si="5"/>
        <v>#REF!</v>
      </c>
      <c r="AE14" s="43"/>
    </row>
    <row r="15" spans="2:31" ht="20" customHeight="1" x14ac:dyDescent="0.2">
      <c r="B15" s="7">
        <f>B14+1</f>
        <v>8</v>
      </c>
      <c r="C15" s="8" t="e">
        <f>VLOOKUP('Kontrollmatrix der Begegnungen'!B15,Teams!$A$2:$C$19,3,FALSE)</f>
        <v>#REF!</v>
      </c>
      <c r="D15" s="8" t="e">
        <f>VLOOKUP('Kontrollmatrix der Begegnungen'!C15,Teams!$A$2:$C$19,3,FALSE)</f>
        <v>#REF!</v>
      </c>
      <c r="E15" s="8" t="e">
        <f>VLOOKUP('Kontrollmatrix der Begegnungen'!D15,Teams!$A$2:$C$19,3,FALSE)</f>
        <v>#REF!</v>
      </c>
      <c r="F15" s="8" t="e">
        <f>VLOOKUP('Kontrollmatrix der Begegnungen'!E15,Teams!$A$2:$C$19,3,FALSE)</f>
        <v>#REF!</v>
      </c>
      <c r="G15" s="8" t="e">
        <f>VLOOKUP('Kontrollmatrix der Begegnungen'!F15,Teams!$A$2:$C$19,3,FALSE)</f>
        <v>#REF!</v>
      </c>
      <c r="H15" s="8" t="e">
        <f>VLOOKUP('Kontrollmatrix der Begegnungen'!G15,Teams!$A$2:$C$19,3,FALSE)</f>
        <v>#REF!</v>
      </c>
      <c r="J15" s="7">
        <f>B15</f>
        <v>8</v>
      </c>
      <c r="K15" s="8"/>
      <c r="L15" s="8"/>
      <c r="M15" s="8"/>
      <c r="N15" s="8"/>
      <c r="O15" s="8"/>
      <c r="P15" s="8"/>
      <c r="Q15" s="49" t="str">
        <f>IF(ISBLANK(K15),"",VALUE(MID(J15,1,3)))</f>
        <v/>
      </c>
      <c r="R15" s="18" t="str">
        <f t="shared" si="4"/>
        <v>------</v>
      </c>
      <c r="S15" s="18" t="str">
        <f t="shared" si="4"/>
        <v>------</v>
      </c>
      <c r="T15" s="18" t="str">
        <f t="shared" si="4"/>
        <v>------</v>
      </c>
      <c r="U15" s="18" t="str">
        <f t="shared" si="4"/>
        <v>------</v>
      </c>
      <c r="V15" s="18" t="str">
        <f t="shared" si="4"/>
        <v>------</v>
      </c>
      <c r="W15" s="18" t="str">
        <f t="shared" si="4"/>
        <v>------</v>
      </c>
      <c r="X15" s="16"/>
      <c r="Y15" s="16" t="e">
        <f t="shared" si="5"/>
        <v>#REF!</v>
      </c>
      <c r="Z15" s="16" t="e">
        <f t="shared" si="5"/>
        <v>#REF!</v>
      </c>
      <c r="AA15" s="16" t="e">
        <f t="shared" si="5"/>
        <v>#REF!</v>
      </c>
      <c r="AB15" s="16" t="e">
        <f t="shared" si="5"/>
        <v>#REF!</v>
      </c>
      <c r="AC15" s="16" t="e">
        <f t="shared" si="5"/>
        <v>#REF!</v>
      </c>
      <c r="AD15" s="16" t="e">
        <f t="shared" si="5"/>
        <v>#REF!</v>
      </c>
      <c r="AE15" s="43"/>
    </row>
    <row r="16" spans="2:31" ht="20" customHeight="1" x14ac:dyDescent="0.2">
      <c r="B16" s="5">
        <f>B15+1</f>
        <v>9</v>
      </c>
      <c r="C16" s="6" t="e">
        <f>VLOOKUP('Kontrollmatrix der Begegnungen'!B16,Teams!$A$2:$C$19,3,FALSE)</f>
        <v>#REF!</v>
      </c>
      <c r="D16" s="6" t="e">
        <f>VLOOKUP('Kontrollmatrix der Begegnungen'!C16,Teams!$A$2:$C$19,3,FALSE)</f>
        <v>#REF!</v>
      </c>
      <c r="E16" s="6" t="e">
        <f>VLOOKUP('Kontrollmatrix der Begegnungen'!D16,Teams!$A$2:$C$19,3,FALSE)</f>
        <v>#REF!</v>
      </c>
      <c r="F16" s="6" t="e">
        <f>VLOOKUP('Kontrollmatrix der Begegnungen'!E16,Teams!$A$2:$C$19,3,FALSE)</f>
        <v>#REF!</v>
      </c>
      <c r="G16" s="6" t="e">
        <f>VLOOKUP('Kontrollmatrix der Begegnungen'!F16,Teams!$A$2:$C$19,3,FALSE)</f>
        <v>#REF!</v>
      </c>
      <c r="H16" s="6" t="e">
        <f>VLOOKUP('Kontrollmatrix der Begegnungen'!G16,Teams!$A$2:$C$19,3,FALSE)</f>
        <v>#REF!</v>
      </c>
      <c r="J16" s="5">
        <f>B16</f>
        <v>9</v>
      </c>
      <c r="K16" s="6"/>
      <c r="L16" s="6"/>
      <c r="M16" s="6"/>
      <c r="N16" s="6"/>
      <c r="O16" s="6"/>
      <c r="P16" s="6"/>
      <c r="Q16" s="49" t="str">
        <f>IF(ISBLANK(K16),"",VALUE(MID(J16,1,3)))</f>
        <v/>
      </c>
      <c r="R16" s="18" t="str">
        <f t="shared" si="4"/>
        <v>------</v>
      </c>
      <c r="S16" s="18" t="str">
        <f t="shared" si="4"/>
        <v>------</v>
      </c>
      <c r="T16" s="18" t="str">
        <f t="shared" si="4"/>
        <v>------</v>
      </c>
      <c r="U16" s="18" t="str">
        <f t="shared" si="4"/>
        <v>------</v>
      </c>
      <c r="V16" s="18" t="str">
        <f t="shared" si="4"/>
        <v>------</v>
      </c>
      <c r="W16" s="18" t="str">
        <f t="shared" si="4"/>
        <v>------</v>
      </c>
      <c r="X16" s="16"/>
      <c r="Y16" s="16" t="e">
        <f t="shared" si="5"/>
        <v>#REF!</v>
      </c>
      <c r="Z16" s="16" t="e">
        <f t="shared" si="5"/>
        <v>#REF!</v>
      </c>
      <c r="AA16" s="16" t="e">
        <f t="shared" si="5"/>
        <v>#REF!</v>
      </c>
      <c r="AB16" s="16" t="e">
        <f t="shared" si="5"/>
        <v>#REF!</v>
      </c>
      <c r="AC16" s="16" t="e">
        <f t="shared" si="5"/>
        <v>#REF!</v>
      </c>
      <c r="AD16" s="16" t="e">
        <f t="shared" si="5"/>
        <v>#REF!</v>
      </c>
      <c r="AE16" s="43"/>
    </row>
    <row r="17" spans="2:31" ht="20" customHeight="1" x14ac:dyDescent="0.3">
      <c r="B17" s="57" t="str">
        <f>'Kontrollmatrix der Begegnungen'!A17</f>
        <v>Flight 4</v>
      </c>
      <c r="C17" s="61"/>
      <c r="D17" s="62"/>
      <c r="E17" s="63"/>
      <c r="F17" s="64"/>
      <c r="G17" s="65"/>
      <c r="H17" s="66"/>
      <c r="J17" s="11" t="str">
        <f>"Ergebnis "&amp;B17</f>
        <v>Ergebnis Flight 4</v>
      </c>
      <c r="K17" s="12"/>
      <c r="L17" s="13"/>
      <c r="M17" s="13"/>
      <c r="N17" s="13"/>
      <c r="O17" s="13"/>
      <c r="P17" s="13"/>
      <c r="R17" s="16" t="e">
        <f>Y19&amp;Z19&amp;AA19&amp;AB19&amp;AC19&amp;AD19&amp;Y20&amp;Z20&amp;AA20&amp;AB20&amp;AC20&amp;AD20&amp;Y21&amp;Z21&amp;AA21&amp;AB21&amp;AC21&amp;AD21</f>
        <v>#REF!</v>
      </c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43"/>
    </row>
    <row r="18" spans="2:31" ht="16" customHeight="1" x14ac:dyDescent="0.25">
      <c r="B18" s="9" t="s">
        <v>39</v>
      </c>
      <c r="C18" s="72" t="s">
        <v>50</v>
      </c>
      <c r="D18" s="71" t="s">
        <v>51</v>
      </c>
      <c r="E18" s="70" t="s">
        <v>52</v>
      </c>
      <c r="F18" s="69" t="s">
        <v>53</v>
      </c>
      <c r="G18" s="68" t="s">
        <v>54</v>
      </c>
      <c r="H18" s="67" t="s">
        <v>55</v>
      </c>
      <c r="I18" s="39"/>
      <c r="J18" s="14" t="s">
        <v>39</v>
      </c>
      <c r="K18" s="15" t="s">
        <v>98</v>
      </c>
      <c r="L18" s="15" t="s">
        <v>99</v>
      </c>
      <c r="M18" s="15" t="s">
        <v>100</v>
      </c>
      <c r="N18" s="15" t="s">
        <v>101</v>
      </c>
      <c r="O18" s="15" t="s">
        <v>102</v>
      </c>
      <c r="P18" s="41" t="s">
        <v>103</v>
      </c>
      <c r="Q18" s="50" t="s">
        <v>39</v>
      </c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4"/>
    </row>
    <row r="19" spans="2:31" ht="20" customHeight="1" x14ac:dyDescent="0.2">
      <c r="B19" s="5">
        <f>1+B16</f>
        <v>10</v>
      </c>
      <c r="C19" s="6" t="e">
        <f>VLOOKUP('Kontrollmatrix der Begegnungen'!B19,Teams!$A$2:$C$19,3,FALSE)</f>
        <v>#REF!</v>
      </c>
      <c r="D19" s="6" t="e">
        <f>VLOOKUP('Kontrollmatrix der Begegnungen'!C19,Teams!$A$2:$C$19,3,FALSE)</f>
        <v>#REF!</v>
      </c>
      <c r="E19" s="6" t="e">
        <f>VLOOKUP('Kontrollmatrix der Begegnungen'!D19,Teams!$A$2:$C$19,3,FALSE)</f>
        <v>#REF!</v>
      </c>
      <c r="F19" s="6" t="e">
        <f>VLOOKUP('Kontrollmatrix der Begegnungen'!E19,Teams!$A$2:$C$19,3,FALSE)</f>
        <v>#REF!</v>
      </c>
      <c r="G19" s="6" t="e">
        <f>VLOOKUP('Kontrollmatrix der Begegnungen'!F19,Teams!$A$2:$C$19,3,FALSE)</f>
        <v>#REF!</v>
      </c>
      <c r="H19" s="6" t="e">
        <f>VLOOKUP('Kontrollmatrix der Begegnungen'!G19,Teams!$A$2:$C$19,3,FALSE)</f>
        <v>#REF!</v>
      </c>
      <c r="J19" s="5">
        <f>B19</f>
        <v>10</v>
      </c>
      <c r="K19" s="6"/>
      <c r="L19" s="6"/>
      <c r="M19" s="6"/>
      <c r="N19" s="6"/>
      <c r="O19" s="6"/>
      <c r="P19" s="6"/>
      <c r="Q19" s="49" t="str">
        <f>IF(ISBLANK(K19),"",VALUE(MID(J19,1,3)))</f>
        <v/>
      </c>
      <c r="R19" s="18" t="str">
        <f t="shared" ref="R19:W21" si="6">IF(ISNUMBER(K19),(6-K19),IF(OR(K19="DSQ",K19="DNF",K19="DNS",K19="OCS"),0,"------"))</f>
        <v>------</v>
      </c>
      <c r="S19" s="18" t="str">
        <f t="shared" si="6"/>
        <v>------</v>
      </c>
      <c r="T19" s="18" t="str">
        <f t="shared" si="6"/>
        <v>------</v>
      </c>
      <c r="U19" s="18" t="str">
        <f t="shared" si="6"/>
        <v>------</v>
      </c>
      <c r="V19" s="18" t="str">
        <f t="shared" si="6"/>
        <v>------</v>
      </c>
      <c r="W19" s="18" t="str">
        <f t="shared" si="6"/>
        <v>------</v>
      </c>
      <c r="X19" s="16"/>
      <c r="Y19" s="16" t="e">
        <f t="shared" ref="Y19:AD21" si="7">IF(R19&gt;=0,C19&amp;"="&amp;TEXT(R19,"000,00"),C19&amp;"="&amp;TEXT(R19,"00,00"))</f>
        <v>#REF!</v>
      </c>
      <c r="Z19" s="16" t="e">
        <f t="shared" si="7"/>
        <v>#REF!</v>
      </c>
      <c r="AA19" s="16" t="e">
        <f t="shared" si="7"/>
        <v>#REF!</v>
      </c>
      <c r="AB19" s="16" t="e">
        <f t="shared" si="7"/>
        <v>#REF!</v>
      </c>
      <c r="AC19" s="16" t="e">
        <f t="shared" si="7"/>
        <v>#REF!</v>
      </c>
      <c r="AD19" s="16" t="e">
        <f t="shared" si="7"/>
        <v>#REF!</v>
      </c>
      <c r="AE19" s="43"/>
    </row>
    <row r="20" spans="2:31" ht="20" customHeight="1" x14ac:dyDescent="0.2">
      <c r="B20" s="7">
        <f>B19+1</f>
        <v>11</v>
      </c>
      <c r="C20" s="8" t="e">
        <f>VLOOKUP('Kontrollmatrix der Begegnungen'!B20,Teams!$A$2:$C$19,3,FALSE)</f>
        <v>#REF!</v>
      </c>
      <c r="D20" s="8" t="e">
        <f>VLOOKUP('Kontrollmatrix der Begegnungen'!C20,Teams!$A$2:$C$19,3,FALSE)</f>
        <v>#REF!</v>
      </c>
      <c r="E20" s="8" t="e">
        <f>VLOOKUP('Kontrollmatrix der Begegnungen'!D20,Teams!$A$2:$C$19,3,FALSE)</f>
        <v>#REF!</v>
      </c>
      <c r="F20" s="8" t="e">
        <f>VLOOKUP('Kontrollmatrix der Begegnungen'!E20,Teams!$A$2:$C$19,3,FALSE)</f>
        <v>#REF!</v>
      </c>
      <c r="G20" s="8" t="e">
        <f>VLOOKUP('Kontrollmatrix der Begegnungen'!F20,Teams!$A$2:$C$19,3,FALSE)</f>
        <v>#REF!</v>
      </c>
      <c r="H20" s="8" t="e">
        <f>VLOOKUP('Kontrollmatrix der Begegnungen'!G20,Teams!$A$2:$C$19,3,FALSE)</f>
        <v>#REF!</v>
      </c>
      <c r="J20" s="7">
        <f>B20</f>
        <v>11</v>
      </c>
      <c r="K20" s="8"/>
      <c r="L20" s="8"/>
      <c r="M20" s="8"/>
      <c r="N20" s="8"/>
      <c r="O20" s="8"/>
      <c r="P20" s="8"/>
      <c r="Q20" s="49" t="str">
        <f>IF(ISBLANK(K20),"",VALUE(MID(J20,1,3)))</f>
        <v/>
      </c>
      <c r="R20" s="18" t="str">
        <f t="shared" si="6"/>
        <v>------</v>
      </c>
      <c r="S20" s="18" t="str">
        <f t="shared" si="6"/>
        <v>------</v>
      </c>
      <c r="T20" s="18" t="str">
        <f t="shared" si="6"/>
        <v>------</v>
      </c>
      <c r="U20" s="18" t="str">
        <f t="shared" si="6"/>
        <v>------</v>
      </c>
      <c r="V20" s="18" t="str">
        <f t="shared" si="6"/>
        <v>------</v>
      </c>
      <c r="W20" s="18" t="str">
        <f t="shared" si="6"/>
        <v>------</v>
      </c>
      <c r="X20" s="16"/>
      <c r="Y20" s="16" t="e">
        <f t="shared" si="7"/>
        <v>#REF!</v>
      </c>
      <c r="Z20" s="16" t="e">
        <f t="shared" si="7"/>
        <v>#REF!</v>
      </c>
      <c r="AA20" s="16" t="e">
        <f t="shared" si="7"/>
        <v>#REF!</v>
      </c>
      <c r="AB20" s="16" t="e">
        <f t="shared" si="7"/>
        <v>#REF!</v>
      </c>
      <c r="AC20" s="16" t="e">
        <f t="shared" si="7"/>
        <v>#REF!</v>
      </c>
      <c r="AD20" s="16" t="e">
        <f t="shared" si="7"/>
        <v>#REF!</v>
      </c>
      <c r="AE20" s="43"/>
    </row>
    <row r="21" spans="2:31" ht="20" customHeight="1" x14ac:dyDescent="0.2">
      <c r="B21" s="5">
        <f>B20+1</f>
        <v>12</v>
      </c>
      <c r="C21" s="6" t="e">
        <f>VLOOKUP('Kontrollmatrix der Begegnungen'!B21,Teams!$A$2:$C$19,3,FALSE)</f>
        <v>#REF!</v>
      </c>
      <c r="D21" s="6" t="e">
        <f>VLOOKUP('Kontrollmatrix der Begegnungen'!C21,Teams!$A$2:$C$19,3,FALSE)</f>
        <v>#REF!</v>
      </c>
      <c r="E21" s="6" t="e">
        <f>VLOOKUP('Kontrollmatrix der Begegnungen'!D21,Teams!$A$2:$C$19,3,FALSE)</f>
        <v>#REF!</v>
      </c>
      <c r="F21" s="6" t="e">
        <f>VLOOKUP('Kontrollmatrix der Begegnungen'!E21,Teams!$A$2:$C$19,3,FALSE)</f>
        <v>#REF!</v>
      </c>
      <c r="G21" s="6" t="e">
        <f>VLOOKUP('Kontrollmatrix der Begegnungen'!F21,Teams!$A$2:$C$19,3,FALSE)</f>
        <v>#REF!</v>
      </c>
      <c r="H21" s="6" t="e">
        <f>VLOOKUP('Kontrollmatrix der Begegnungen'!G21,Teams!$A$2:$C$19,3,FALSE)</f>
        <v>#REF!</v>
      </c>
      <c r="J21" s="5">
        <f>B21</f>
        <v>12</v>
      </c>
      <c r="K21" s="6"/>
      <c r="L21" s="6"/>
      <c r="M21" s="6"/>
      <c r="N21" s="6"/>
      <c r="O21" s="6"/>
      <c r="P21" s="6"/>
      <c r="Q21" s="49" t="str">
        <f>IF(ISBLANK(K21),"",VALUE(MID(J21,1,3)))</f>
        <v/>
      </c>
      <c r="R21" s="18" t="str">
        <f t="shared" si="6"/>
        <v>------</v>
      </c>
      <c r="S21" s="18" t="str">
        <f t="shared" si="6"/>
        <v>------</v>
      </c>
      <c r="T21" s="18" t="str">
        <f t="shared" si="6"/>
        <v>------</v>
      </c>
      <c r="U21" s="18" t="str">
        <f t="shared" si="6"/>
        <v>------</v>
      </c>
      <c r="V21" s="18" t="str">
        <f t="shared" si="6"/>
        <v>------</v>
      </c>
      <c r="W21" s="18" t="str">
        <f t="shared" si="6"/>
        <v>------</v>
      </c>
      <c r="X21" s="16"/>
      <c r="Y21" s="16" t="e">
        <f t="shared" si="7"/>
        <v>#REF!</v>
      </c>
      <c r="Z21" s="16" t="e">
        <f t="shared" si="7"/>
        <v>#REF!</v>
      </c>
      <c r="AA21" s="16" t="e">
        <f t="shared" si="7"/>
        <v>#REF!</v>
      </c>
      <c r="AB21" s="16" t="e">
        <f t="shared" si="7"/>
        <v>#REF!</v>
      </c>
      <c r="AC21" s="16" t="e">
        <f t="shared" si="7"/>
        <v>#REF!</v>
      </c>
      <c r="AD21" s="16" t="e">
        <f t="shared" si="7"/>
        <v>#REF!</v>
      </c>
      <c r="AE21" s="43"/>
    </row>
    <row r="22" spans="2:31" ht="20" customHeight="1" x14ac:dyDescent="0.3">
      <c r="B22" s="57" t="str">
        <f>'Kontrollmatrix der Begegnungen'!A22</f>
        <v>Flight 5</v>
      </c>
      <c r="C22" s="61"/>
      <c r="D22" s="62"/>
      <c r="E22" s="63"/>
      <c r="F22" s="64"/>
      <c r="G22" s="65"/>
      <c r="H22" s="66"/>
      <c r="J22" s="11" t="str">
        <f>"Ergebnis "&amp;B22</f>
        <v>Ergebnis Flight 5</v>
      </c>
      <c r="K22" s="12"/>
      <c r="L22" s="13"/>
      <c r="M22" s="13"/>
      <c r="N22" s="13"/>
      <c r="O22" s="13"/>
      <c r="P22" s="13"/>
      <c r="R22" s="16" t="e">
        <f>Y24&amp;Z24&amp;AA24&amp;AB24&amp;AC24&amp;AD24&amp;Y25&amp;Z25&amp;AA25&amp;AB25&amp;AC25&amp;AD25&amp;Y26&amp;Z26&amp;AA26&amp;AB26&amp;AC26&amp;AD26</f>
        <v>#REF!</v>
      </c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43"/>
    </row>
    <row r="23" spans="2:31" ht="16" customHeight="1" x14ac:dyDescent="0.25">
      <c r="B23" s="9" t="s">
        <v>39</v>
      </c>
      <c r="C23" s="72" t="s">
        <v>50</v>
      </c>
      <c r="D23" s="71" t="s">
        <v>51</v>
      </c>
      <c r="E23" s="70" t="s">
        <v>52</v>
      </c>
      <c r="F23" s="69" t="s">
        <v>53</v>
      </c>
      <c r="G23" s="68" t="s">
        <v>54</v>
      </c>
      <c r="H23" s="67" t="s">
        <v>55</v>
      </c>
      <c r="I23" s="39"/>
      <c r="J23" s="14" t="s">
        <v>39</v>
      </c>
      <c r="K23" s="15" t="s">
        <v>98</v>
      </c>
      <c r="L23" s="15" t="s">
        <v>99</v>
      </c>
      <c r="M23" s="15" t="s">
        <v>100</v>
      </c>
      <c r="N23" s="15" t="s">
        <v>101</v>
      </c>
      <c r="O23" s="15" t="s">
        <v>102</v>
      </c>
      <c r="P23" s="41" t="s">
        <v>103</v>
      </c>
      <c r="Q23" s="50" t="s">
        <v>39</v>
      </c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4"/>
    </row>
    <row r="24" spans="2:31" ht="20" customHeight="1" x14ac:dyDescent="0.2">
      <c r="B24" s="5">
        <f>1+B21</f>
        <v>13</v>
      </c>
      <c r="C24" s="6" t="e">
        <f>VLOOKUP('Kontrollmatrix der Begegnungen'!B24,Teams!$A$2:$C$19,3,FALSE)</f>
        <v>#REF!</v>
      </c>
      <c r="D24" s="6" t="e">
        <f>VLOOKUP('Kontrollmatrix der Begegnungen'!C24,Teams!$A$2:$C$19,3,FALSE)</f>
        <v>#REF!</v>
      </c>
      <c r="E24" s="6" t="e">
        <f>VLOOKUP('Kontrollmatrix der Begegnungen'!D24,Teams!$A$2:$C$19,3,FALSE)</f>
        <v>#REF!</v>
      </c>
      <c r="F24" s="6" t="e">
        <f>VLOOKUP('Kontrollmatrix der Begegnungen'!E24,Teams!$A$2:$C$19,3,FALSE)</f>
        <v>#REF!</v>
      </c>
      <c r="G24" s="6" t="e">
        <f>VLOOKUP('Kontrollmatrix der Begegnungen'!F24,Teams!$A$2:$C$19,3,FALSE)</f>
        <v>#REF!</v>
      </c>
      <c r="H24" s="6" t="e">
        <f>VLOOKUP('Kontrollmatrix der Begegnungen'!G24,Teams!$A$2:$C$19,3,FALSE)</f>
        <v>#REF!</v>
      </c>
      <c r="J24" s="5">
        <v>13</v>
      </c>
      <c r="K24" s="59"/>
      <c r="L24" s="60"/>
      <c r="M24" s="60"/>
      <c r="N24" s="60"/>
      <c r="O24" s="60"/>
      <c r="P24" s="60"/>
      <c r="Q24" s="49" t="str">
        <f>IF(ISBLANK(K24),"",VALUE(MID(J24,1,3)))</f>
        <v/>
      </c>
      <c r="R24" s="18" t="str">
        <f t="shared" ref="R24:W26" si="8">IF(ISNUMBER(K24),(6-K24),IF(OR(K24="DSQ",K24="DNF",K24="DNS",K24="OCS"),0,"------"))</f>
        <v>------</v>
      </c>
      <c r="S24" s="18" t="str">
        <f t="shared" si="8"/>
        <v>------</v>
      </c>
      <c r="T24" s="18" t="str">
        <f t="shared" si="8"/>
        <v>------</v>
      </c>
      <c r="U24" s="18" t="str">
        <f t="shared" si="8"/>
        <v>------</v>
      </c>
      <c r="V24" s="18" t="str">
        <f t="shared" si="8"/>
        <v>------</v>
      </c>
      <c r="W24" s="18" t="str">
        <f t="shared" si="8"/>
        <v>------</v>
      </c>
      <c r="X24" s="16"/>
      <c r="Y24" s="16" t="e">
        <f t="shared" ref="Y24:AD26" si="9">IF(R24&gt;=0,C24&amp;"="&amp;TEXT(R24,"000,00"),C24&amp;"="&amp;TEXT(R24,"00,00"))</f>
        <v>#REF!</v>
      </c>
      <c r="Z24" s="16" t="e">
        <f t="shared" si="9"/>
        <v>#REF!</v>
      </c>
      <c r="AA24" s="16" t="e">
        <f t="shared" si="9"/>
        <v>#REF!</v>
      </c>
      <c r="AB24" s="16" t="e">
        <f t="shared" si="9"/>
        <v>#REF!</v>
      </c>
      <c r="AC24" s="16" t="e">
        <f t="shared" si="9"/>
        <v>#REF!</v>
      </c>
      <c r="AD24" s="16" t="e">
        <f t="shared" si="9"/>
        <v>#REF!</v>
      </c>
      <c r="AE24" s="43"/>
    </row>
    <row r="25" spans="2:31" ht="20" customHeight="1" x14ac:dyDescent="0.2">
      <c r="B25" s="7">
        <f>B24+1</f>
        <v>14</v>
      </c>
      <c r="C25" s="8" t="e">
        <f>VLOOKUP('Kontrollmatrix der Begegnungen'!B25,Teams!$A$2:$C$19,3,FALSE)</f>
        <v>#REF!</v>
      </c>
      <c r="D25" s="8" t="e">
        <f>VLOOKUP('Kontrollmatrix der Begegnungen'!C25,Teams!$A$2:$C$19,3,FALSE)</f>
        <v>#REF!</v>
      </c>
      <c r="E25" s="8" t="e">
        <f>VLOOKUP('Kontrollmatrix der Begegnungen'!D25,Teams!$A$2:$C$19,3,FALSE)</f>
        <v>#REF!</v>
      </c>
      <c r="F25" s="8" t="e">
        <f>VLOOKUP('Kontrollmatrix der Begegnungen'!E25,Teams!$A$2:$C$19,3,FALSE)</f>
        <v>#REF!</v>
      </c>
      <c r="G25" s="8" t="e">
        <f>VLOOKUP('Kontrollmatrix der Begegnungen'!F25,Teams!$A$2:$C$19,3,FALSE)</f>
        <v>#REF!</v>
      </c>
      <c r="H25" s="8" t="e">
        <f>VLOOKUP('Kontrollmatrix der Begegnungen'!G25,Teams!$A$2:$C$19,3,FALSE)</f>
        <v>#REF!</v>
      </c>
      <c r="J25" s="7">
        <f>B25</f>
        <v>14</v>
      </c>
      <c r="K25" s="8"/>
      <c r="L25" s="8"/>
      <c r="M25" s="8"/>
      <c r="N25" s="8"/>
      <c r="O25" s="8"/>
      <c r="P25" s="8"/>
      <c r="Q25" s="49" t="str">
        <f>IF(ISBLANK(K25),"",VALUE(MID(J25,1,3)))</f>
        <v/>
      </c>
      <c r="R25" s="18" t="str">
        <f t="shared" si="8"/>
        <v>------</v>
      </c>
      <c r="S25" s="18" t="str">
        <f t="shared" si="8"/>
        <v>------</v>
      </c>
      <c r="T25" s="18" t="str">
        <f t="shared" si="8"/>
        <v>------</v>
      </c>
      <c r="U25" s="18" t="str">
        <f t="shared" si="8"/>
        <v>------</v>
      </c>
      <c r="V25" s="18" t="str">
        <f t="shared" si="8"/>
        <v>------</v>
      </c>
      <c r="W25" s="18" t="str">
        <f t="shared" si="8"/>
        <v>------</v>
      </c>
      <c r="X25" s="16"/>
      <c r="Y25" s="16" t="e">
        <f t="shared" si="9"/>
        <v>#REF!</v>
      </c>
      <c r="Z25" s="16" t="e">
        <f t="shared" si="9"/>
        <v>#REF!</v>
      </c>
      <c r="AA25" s="16" t="e">
        <f t="shared" si="9"/>
        <v>#REF!</v>
      </c>
      <c r="AB25" s="16" t="e">
        <f t="shared" si="9"/>
        <v>#REF!</v>
      </c>
      <c r="AC25" s="16" t="e">
        <f t="shared" si="9"/>
        <v>#REF!</v>
      </c>
      <c r="AD25" s="16" t="e">
        <f t="shared" si="9"/>
        <v>#REF!</v>
      </c>
      <c r="AE25" s="43"/>
    </row>
    <row r="26" spans="2:31" ht="20" customHeight="1" x14ac:dyDescent="0.2">
      <c r="B26" s="5">
        <f>B25+1</f>
        <v>15</v>
      </c>
      <c r="C26" s="6" t="e">
        <f>VLOOKUP('Kontrollmatrix der Begegnungen'!B26,Teams!$A$2:$C$19,3,FALSE)</f>
        <v>#REF!</v>
      </c>
      <c r="D26" s="6" t="e">
        <f>VLOOKUP('Kontrollmatrix der Begegnungen'!C26,Teams!$A$2:$C$19,3,FALSE)</f>
        <v>#REF!</v>
      </c>
      <c r="E26" s="6" t="e">
        <f>VLOOKUP('Kontrollmatrix der Begegnungen'!D26,Teams!$A$2:$C$19,3,FALSE)</f>
        <v>#REF!</v>
      </c>
      <c r="F26" s="6" t="e">
        <f>VLOOKUP('Kontrollmatrix der Begegnungen'!E26,Teams!$A$2:$C$19,3,FALSE)</f>
        <v>#REF!</v>
      </c>
      <c r="G26" s="6" t="e">
        <f>VLOOKUP('Kontrollmatrix der Begegnungen'!F26,Teams!$A$2:$C$19,3,FALSE)</f>
        <v>#REF!</v>
      </c>
      <c r="H26" s="6" t="e">
        <f>VLOOKUP('Kontrollmatrix der Begegnungen'!G26,Teams!$A$2:$C$19,3,FALSE)</f>
        <v>#REF!</v>
      </c>
      <c r="J26" s="5">
        <f>B26</f>
        <v>15</v>
      </c>
      <c r="K26" s="6"/>
      <c r="L26" s="6"/>
      <c r="M26" s="6"/>
      <c r="N26" s="6"/>
      <c r="O26" s="6"/>
      <c r="P26" s="6"/>
      <c r="Q26" s="49" t="str">
        <f>IF(ISBLANK(K26),"",VALUE(MID(J26,1,3)))</f>
        <v/>
      </c>
      <c r="R26" s="18" t="str">
        <f t="shared" si="8"/>
        <v>------</v>
      </c>
      <c r="S26" s="18" t="str">
        <f t="shared" si="8"/>
        <v>------</v>
      </c>
      <c r="T26" s="18" t="str">
        <f t="shared" si="8"/>
        <v>------</v>
      </c>
      <c r="U26" s="18" t="str">
        <f t="shared" si="8"/>
        <v>------</v>
      </c>
      <c r="V26" s="18" t="str">
        <f t="shared" si="8"/>
        <v>------</v>
      </c>
      <c r="W26" s="18" t="str">
        <f t="shared" si="8"/>
        <v>------</v>
      </c>
      <c r="X26" s="16"/>
      <c r="Y26" s="16" t="e">
        <f t="shared" si="9"/>
        <v>#REF!</v>
      </c>
      <c r="Z26" s="16" t="e">
        <f t="shared" si="9"/>
        <v>#REF!</v>
      </c>
      <c r="AA26" s="16" t="e">
        <f t="shared" si="9"/>
        <v>#REF!</v>
      </c>
      <c r="AB26" s="16" t="e">
        <f t="shared" si="9"/>
        <v>#REF!</v>
      </c>
      <c r="AC26" s="16" t="e">
        <f t="shared" si="9"/>
        <v>#REF!</v>
      </c>
      <c r="AD26" s="16" t="e">
        <f t="shared" si="9"/>
        <v>#REF!</v>
      </c>
      <c r="AE26" s="43"/>
    </row>
    <row r="27" spans="2:31" ht="20" customHeight="1" x14ac:dyDescent="0.3">
      <c r="B27" s="57" t="str">
        <f>'Kontrollmatrix der Begegnungen'!A27</f>
        <v>Flight 6</v>
      </c>
      <c r="C27" s="61"/>
      <c r="D27" s="62"/>
      <c r="E27" s="63"/>
      <c r="F27" s="64"/>
      <c r="G27" s="65"/>
      <c r="H27" s="66"/>
      <c r="J27" s="11" t="str">
        <f>"Ergebnis "&amp;B27</f>
        <v>Ergebnis Flight 6</v>
      </c>
      <c r="K27" s="12"/>
      <c r="L27" s="13"/>
      <c r="M27" s="13"/>
      <c r="N27" s="13"/>
      <c r="O27" s="13"/>
      <c r="P27" s="13"/>
      <c r="R27" s="16" t="e">
        <f>Y29&amp;Z29&amp;AA29&amp;AB29&amp;AC29&amp;AD29&amp;Y30&amp;Z30&amp;AA30&amp;AB30&amp;AC30&amp;AD30&amp;Y31&amp;Z31&amp;AA31&amp;AB31&amp;AC31&amp;AD31</f>
        <v>#REF!</v>
      </c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43"/>
    </row>
    <row r="28" spans="2:31" ht="16" customHeight="1" x14ac:dyDescent="0.25">
      <c r="B28" s="9" t="s">
        <v>39</v>
      </c>
      <c r="C28" s="72" t="s">
        <v>50</v>
      </c>
      <c r="D28" s="71" t="s">
        <v>51</v>
      </c>
      <c r="E28" s="70" t="s">
        <v>52</v>
      </c>
      <c r="F28" s="69" t="s">
        <v>53</v>
      </c>
      <c r="G28" s="68" t="s">
        <v>54</v>
      </c>
      <c r="H28" s="67" t="s">
        <v>55</v>
      </c>
      <c r="I28" s="39"/>
      <c r="J28" s="14" t="s">
        <v>39</v>
      </c>
      <c r="K28" s="15" t="s">
        <v>98</v>
      </c>
      <c r="L28" s="15" t="s">
        <v>99</v>
      </c>
      <c r="M28" s="15" t="s">
        <v>100</v>
      </c>
      <c r="N28" s="15" t="s">
        <v>101</v>
      </c>
      <c r="O28" s="15" t="s">
        <v>102</v>
      </c>
      <c r="P28" s="41" t="s">
        <v>103</v>
      </c>
      <c r="Q28" s="50" t="s">
        <v>39</v>
      </c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4"/>
    </row>
    <row r="29" spans="2:31" ht="20" customHeight="1" x14ac:dyDescent="0.2">
      <c r="B29" s="5">
        <f>1+B26</f>
        <v>16</v>
      </c>
      <c r="C29" s="6" t="e">
        <f>VLOOKUP('Kontrollmatrix der Begegnungen'!B29,Teams!$A$2:$C$19,3,FALSE)</f>
        <v>#REF!</v>
      </c>
      <c r="D29" s="6" t="e">
        <f>VLOOKUP('Kontrollmatrix der Begegnungen'!C29,Teams!$A$2:$C$19,3,FALSE)</f>
        <v>#REF!</v>
      </c>
      <c r="E29" s="6" t="e">
        <f>VLOOKUP('Kontrollmatrix der Begegnungen'!D29,Teams!$A$2:$C$19,3,FALSE)</f>
        <v>#REF!</v>
      </c>
      <c r="F29" s="6" t="e">
        <f>VLOOKUP('Kontrollmatrix der Begegnungen'!E29,Teams!$A$2:$C$19,3,FALSE)</f>
        <v>#REF!</v>
      </c>
      <c r="G29" s="6" t="e">
        <f>VLOOKUP('Kontrollmatrix der Begegnungen'!F29,Teams!$A$2:$C$19,3,FALSE)</f>
        <v>#REF!</v>
      </c>
      <c r="H29" s="6" t="e">
        <f>VLOOKUP('Kontrollmatrix der Begegnungen'!G29,Teams!$A$2:$C$19,3,FALSE)</f>
        <v>#REF!</v>
      </c>
      <c r="J29" s="5">
        <f>B29</f>
        <v>16</v>
      </c>
      <c r="K29" s="6"/>
      <c r="L29" s="6"/>
      <c r="M29" s="6"/>
      <c r="N29" s="6"/>
      <c r="O29" s="6"/>
      <c r="P29" s="6"/>
      <c r="Q29" s="49" t="str">
        <f>IF(ISBLANK(K29),"",VALUE(MID(J29,1,3)))</f>
        <v/>
      </c>
      <c r="R29" s="18" t="str">
        <f t="shared" ref="R29:W31" si="10">IF(ISNUMBER(K29),(6-K29),IF(OR(K29="DSQ",K29="DNF",K29="DNS",K29="OCS"),0,"------"))</f>
        <v>------</v>
      </c>
      <c r="S29" s="18" t="str">
        <f t="shared" si="10"/>
        <v>------</v>
      </c>
      <c r="T29" s="18" t="str">
        <f t="shared" si="10"/>
        <v>------</v>
      </c>
      <c r="U29" s="18" t="str">
        <f t="shared" si="10"/>
        <v>------</v>
      </c>
      <c r="V29" s="18" t="str">
        <f t="shared" si="10"/>
        <v>------</v>
      </c>
      <c r="W29" s="18" t="str">
        <f t="shared" si="10"/>
        <v>------</v>
      </c>
      <c r="X29" s="16"/>
      <c r="Y29" s="16" t="e">
        <f t="shared" ref="Y29:AD31" si="11">IF(R29&gt;=0,C29&amp;"="&amp;TEXT(R29,"000,00"),C29&amp;"="&amp;TEXT(R29,"00,00"))</f>
        <v>#REF!</v>
      </c>
      <c r="Z29" s="16" t="e">
        <f t="shared" si="11"/>
        <v>#REF!</v>
      </c>
      <c r="AA29" s="16" t="e">
        <f t="shared" si="11"/>
        <v>#REF!</v>
      </c>
      <c r="AB29" s="16" t="e">
        <f t="shared" si="11"/>
        <v>#REF!</v>
      </c>
      <c r="AC29" s="16" t="e">
        <f t="shared" si="11"/>
        <v>#REF!</v>
      </c>
      <c r="AD29" s="16" t="e">
        <f t="shared" si="11"/>
        <v>#REF!</v>
      </c>
      <c r="AE29" s="43"/>
    </row>
    <row r="30" spans="2:31" ht="20" customHeight="1" x14ac:dyDescent="0.2">
      <c r="B30" s="7">
        <f>B29+1</f>
        <v>17</v>
      </c>
      <c r="C30" s="8" t="e">
        <f>VLOOKUP('Kontrollmatrix der Begegnungen'!B30,Teams!$A$2:$C$19,3,FALSE)</f>
        <v>#REF!</v>
      </c>
      <c r="D30" s="8" t="e">
        <f>VLOOKUP('Kontrollmatrix der Begegnungen'!C30,Teams!$A$2:$C$19,3,FALSE)</f>
        <v>#REF!</v>
      </c>
      <c r="E30" s="8" t="e">
        <f>VLOOKUP('Kontrollmatrix der Begegnungen'!D30,Teams!$A$2:$C$19,3,FALSE)</f>
        <v>#REF!</v>
      </c>
      <c r="F30" s="8" t="e">
        <f>VLOOKUP('Kontrollmatrix der Begegnungen'!E30,Teams!$A$2:$C$19,3,FALSE)</f>
        <v>#REF!</v>
      </c>
      <c r="G30" s="8" t="e">
        <f>VLOOKUP('Kontrollmatrix der Begegnungen'!F30,Teams!$A$2:$C$19,3,FALSE)</f>
        <v>#REF!</v>
      </c>
      <c r="H30" s="8" t="e">
        <f>VLOOKUP('Kontrollmatrix der Begegnungen'!G30,Teams!$A$2:$C$19,3,FALSE)</f>
        <v>#REF!</v>
      </c>
      <c r="J30" s="7">
        <f>B30</f>
        <v>17</v>
      </c>
      <c r="K30" s="8"/>
      <c r="L30" s="8"/>
      <c r="M30" s="8"/>
      <c r="N30" s="8"/>
      <c r="O30" s="8"/>
      <c r="P30" s="8"/>
      <c r="Q30" s="49" t="str">
        <f>IF(ISBLANK(K30),"",VALUE(MID(J30,1,3)))</f>
        <v/>
      </c>
      <c r="R30" s="18" t="str">
        <f t="shared" si="10"/>
        <v>------</v>
      </c>
      <c r="S30" s="18" t="str">
        <f t="shared" si="10"/>
        <v>------</v>
      </c>
      <c r="T30" s="18" t="str">
        <f t="shared" si="10"/>
        <v>------</v>
      </c>
      <c r="U30" s="18" t="str">
        <f t="shared" si="10"/>
        <v>------</v>
      </c>
      <c r="V30" s="18" t="str">
        <f t="shared" si="10"/>
        <v>------</v>
      </c>
      <c r="W30" s="18" t="str">
        <f t="shared" si="10"/>
        <v>------</v>
      </c>
      <c r="X30" s="16"/>
      <c r="Y30" s="16" t="e">
        <f t="shared" si="11"/>
        <v>#REF!</v>
      </c>
      <c r="Z30" s="16" t="e">
        <f t="shared" si="11"/>
        <v>#REF!</v>
      </c>
      <c r="AA30" s="16" t="e">
        <f t="shared" si="11"/>
        <v>#REF!</v>
      </c>
      <c r="AB30" s="16" t="e">
        <f t="shared" si="11"/>
        <v>#REF!</v>
      </c>
      <c r="AC30" s="16" t="e">
        <f t="shared" si="11"/>
        <v>#REF!</v>
      </c>
      <c r="AD30" s="16" t="e">
        <f t="shared" si="11"/>
        <v>#REF!</v>
      </c>
      <c r="AE30" s="43"/>
    </row>
    <row r="31" spans="2:31" ht="20" customHeight="1" x14ac:dyDescent="0.2">
      <c r="B31" s="5">
        <f>B30+1</f>
        <v>18</v>
      </c>
      <c r="C31" s="6" t="e">
        <f>VLOOKUP('Kontrollmatrix der Begegnungen'!B31,Teams!$A$2:$C$19,3,FALSE)</f>
        <v>#REF!</v>
      </c>
      <c r="D31" s="6" t="e">
        <f>VLOOKUP('Kontrollmatrix der Begegnungen'!C31,Teams!$A$2:$C$19,3,FALSE)</f>
        <v>#REF!</v>
      </c>
      <c r="E31" s="6" t="e">
        <f>VLOOKUP('Kontrollmatrix der Begegnungen'!D31,Teams!$A$2:$C$19,3,FALSE)</f>
        <v>#REF!</v>
      </c>
      <c r="F31" s="6" t="e">
        <f>VLOOKUP('Kontrollmatrix der Begegnungen'!E31,Teams!$A$2:$C$19,3,FALSE)</f>
        <v>#REF!</v>
      </c>
      <c r="G31" s="6" t="e">
        <f>VLOOKUP('Kontrollmatrix der Begegnungen'!F31,Teams!$A$2:$C$19,3,FALSE)</f>
        <v>#REF!</v>
      </c>
      <c r="H31" s="6" t="e">
        <f>VLOOKUP('Kontrollmatrix der Begegnungen'!G31,Teams!$A$2:$C$19,3,FALSE)</f>
        <v>#REF!</v>
      </c>
      <c r="J31" s="5">
        <f>B31</f>
        <v>18</v>
      </c>
      <c r="K31" s="6"/>
      <c r="L31" s="6"/>
      <c r="M31" s="6"/>
      <c r="N31" s="6"/>
      <c r="O31" s="6"/>
      <c r="P31" s="6"/>
      <c r="Q31" s="49" t="str">
        <f>IF(ISBLANK(K31),"",VALUE(MID(J31,1,3)))</f>
        <v/>
      </c>
      <c r="R31" s="18" t="str">
        <f t="shared" si="10"/>
        <v>------</v>
      </c>
      <c r="S31" s="18" t="str">
        <f t="shared" si="10"/>
        <v>------</v>
      </c>
      <c r="T31" s="18" t="str">
        <f t="shared" si="10"/>
        <v>------</v>
      </c>
      <c r="U31" s="18" t="str">
        <f t="shared" si="10"/>
        <v>------</v>
      </c>
      <c r="V31" s="18" t="str">
        <f t="shared" si="10"/>
        <v>------</v>
      </c>
      <c r="W31" s="18" t="str">
        <f t="shared" si="10"/>
        <v>------</v>
      </c>
      <c r="X31" s="16"/>
      <c r="Y31" s="16" t="e">
        <f t="shared" si="11"/>
        <v>#REF!</v>
      </c>
      <c r="Z31" s="16" t="e">
        <f t="shared" si="11"/>
        <v>#REF!</v>
      </c>
      <c r="AA31" s="16" t="e">
        <f t="shared" si="11"/>
        <v>#REF!</v>
      </c>
      <c r="AB31" s="16" t="e">
        <f t="shared" si="11"/>
        <v>#REF!</v>
      </c>
      <c r="AC31" s="16" t="e">
        <f t="shared" si="11"/>
        <v>#REF!</v>
      </c>
      <c r="AD31" s="16" t="e">
        <f t="shared" si="11"/>
        <v>#REF!</v>
      </c>
      <c r="AE31" s="43"/>
    </row>
    <row r="32" spans="2:31" ht="20" customHeight="1" x14ac:dyDescent="0.3">
      <c r="B32" s="57" t="str">
        <f>'Kontrollmatrix der Begegnungen'!A32</f>
        <v>Flight 7</v>
      </c>
      <c r="C32" s="61"/>
      <c r="D32" s="62"/>
      <c r="E32" s="63"/>
      <c r="F32" s="64"/>
      <c r="G32" s="65"/>
      <c r="H32" s="66"/>
      <c r="J32" s="11" t="str">
        <f>"Ergebnis "&amp;B32</f>
        <v>Ergebnis Flight 7</v>
      </c>
      <c r="K32" s="12"/>
      <c r="L32" s="13"/>
      <c r="M32" s="13"/>
      <c r="N32" s="13"/>
      <c r="O32" s="13"/>
      <c r="P32" s="13"/>
      <c r="R32" s="16" t="e">
        <f>Y34&amp;Z34&amp;AA34&amp;AB34&amp;AC34&amp;AD34&amp;Y35&amp;Z35&amp;AA35&amp;AB35&amp;AC35&amp;AD35&amp;Y36&amp;Z36&amp;AA36&amp;AB36&amp;AC36&amp;AD36</f>
        <v>#REF!</v>
      </c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43"/>
    </row>
    <row r="33" spans="2:31" ht="16" customHeight="1" x14ac:dyDescent="0.25">
      <c r="B33" s="9" t="s">
        <v>39</v>
      </c>
      <c r="C33" s="72" t="s">
        <v>50</v>
      </c>
      <c r="D33" s="71" t="s">
        <v>51</v>
      </c>
      <c r="E33" s="70" t="s">
        <v>52</v>
      </c>
      <c r="F33" s="69" t="s">
        <v>53</v>
      </c>
      <c r="G33" s="68" t="s">
        <v>54</v>
      </c>
      <c r="H33" s="67" t="s">
        <v>55</v>
      </c>
      <c r="I33" s="39"/>
      <c r="J33" s="14" t="s">
        <v>39</v>
      </c>
      <c r="K33" s="15" t="s">
        <v>98</v>
      </c>
      <c r="L33" s="15" t="s">
        <v>99</v>
      </c>
      <c r="M33" s="15" t="s">
        <v>100</v>
      </c>
      <c r="N33" s="15" t="s">
        <v>101</v>
      </c>
      <c r="O33" s="15" t="s">
        <v>102</v>
      </c>
      <c r="P33" s="41" t="s">
        <v>103</v>
      </c>
      <c r="Q33" s="50" t="s">
        <v>39</v>
      </c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4"/>
    </row>
    <row r="34" spans="2:31" ht="20" customHeight="1" x14ac:dyDescent="0.2">
      <c r="B34" s="5">
        <f>1+B31</f>
        <v>19</v>
      </c>
      <c r="C34" s="6" t="e">
        <f>VLOOKUP('Kontrollmatrix der Begegnungen'!B34,Teams!$A$2:$C$19,3,FALSE)</f>
        <v>#REF!</v>
      </c>
      <c r="D34" s="6" t="e">
        <f>VLOOKUP('Kontrollmatrix der Begegnungen'!C34,Teams!$A$2:$C$19,3,FALSE)</f>
        <v>#REF!</v>
      </c>
      <c r="E34" s="6" t="e">
        <f>VLOOKUP('Kontrollmatrix der Begegnungen'!D34,Teams!$A$2:$C$19,3,FALSE)</f>
        <v>#REF!</v>
      </c>
      <c r="F34" s="6" t="e">
        <f>VLOOKUP('Kontrollmatrix der Begegnungen'!E34,Teams!$A$2:$C$19,3,FALSE)</f>
        <v>#REF!</v>
      </c>
      <c r="G34" s="6" t="e">
        <f>VLOOKUP('Kontrollmatrix der Begegnungen'!F34,Teams!$A$2:$C$19,3,FALSE)</f>
        <v>#REF!</v>
      </c>
      <c r="H34" s="6" t="e">
        <f>VLOOKUP('Kontrollmatrix der Begegnungen'!G34,Teams!$A$2:$C$19,3,FALSE)</f>
        <v>#REF!</v>
      </c>
      <c r="J34" s="5">
        <f>B34</f>
        <v>19</v>
      </c>
      <c r="K34" s="6"/>
      <c r="L34" s="6"/>
      <c r="M34" s="6"/>
      <c r="N34" s="6"/>
      <c r="O34" s="6"/>
      <c r="P34" s="6"/>
      <c r="Q34" s="49" t="str">
        <f>IF(ISBLANK(K34),"",VALUE(MID(J34,1,3)))</f>
        <v/>
      </c>
      <c r="R34" s="18" t="str">
        <f t="shared" ref="R34:W36" si="12">IF(ISNUMBER(K34),(6-K34),IF(OR(K34="DSQ",K34="DNF",K34="DNS",K34="OCS"),0,"------"))</f>
        <v>------</v>
      </c>
      <c r="S34" s="18" t="str">
        <f t="shared" si="12"/>
        <v>------</v>
      </c>
      <c r="T34" s="18" t="str">
        <f t="shared" si="12"/>
        <v>------</v>
      </c>
      <c r="U34" s="18" t="str">
        <f t="shared" si="12"/>
        <v>------</v>
      </c>
      <c r="V34" s="18" t="str">
        <f t="shared" si="12"/>
        <v>------</v>
      </c>
      <c r="W34" s="18" t="str">
        <f t="shared" si="12"/>
        <v>------</v>
      </c>
      <c r="X34" s="16"/>
      <c r="Y34" s="16" t="e">
        <f t="shared" ref="Y34:AD36" si="13">IF(R34&gt;=0,C34&amp;"="&amp;TEXT(R34,"000,00"),C34&amp;"="&amp;TEXT(R34,"00,00"))</f>
        <v>#REF!</v>
      </c>
      <c r="Z34" s="16" t="e">
        <f t="shared" si="13"/>
        <v>#REF!</v>
      </c>
      <c r="AA34" s="16" t="e">
        <f t="shared" si="13"/>
        <v>#REF!</v>
      </c>
      <c r="AB34" s="16" t="e">
        <f t="shared" si="13"/>
        <v>#REF!</v>
      </c>
      <c r="AC34" s="16" t="e">
        <f t="shared" si="13"/>
        <v>#REF!</v>
      </c>
      <c r="AD34" s="16" t="e">
        <f t="shared" si="13"/>
        <v>#REF!</v>
      </c>
      <c r="AE34" s="43"/>
    </row>
    <row r="35" spans="2:31" ht="20" customHeight="1" x14ac:dyDescent="0.2">
      <c r="B35" s="7">
        <f>B34+1</f>
        <v>20</v>
      </c>
      <c r="C35" s="8" t="e">
        <f>VLOOKUP('Kontrollmatrix der Begegnungen'!B35,Teams!$A$2:$C$19,3,FALSE)</f>
        <v>#REF!</v>
      </c>
      <c r="D35" s="8" t="e">
        <f>VLOOKUP('Kontrollmatrix der Begegnungen'!C35,Teams!$A$2:$C$19,3,FALSE)</f>
        <v>#REF!</v>
      </c>
      <c r="E35" s="8" t="e">
        <f>VLOOKUP('Kontrollmatrix der Begegnungen'!D35,Teams!$A$2:$C$19,3,FALSE)</f>
        <v>#REF!</v>
      </c>
      <c r="F35" s="8" t="e">
        <f>VLOOKUP('Kontrollmatrix der Begegnungen'!E35,Teams!$A$2:$C$19,3,FALSE)</f>
        <v>#REF!</v>
      </c>
      <c r="G35" s="8" t="e">
        <f>VLOOKUP('Kontrollmatrix der Begegnungen'!F35,Teams!$A$2:$C$19,3,FALSE)</f>
        <v>#REF!</v>
      </c>
      <c r="H35" s="8" t="e">
        <f>VLOOKUP('Kontrollmatrix der Begegnungen'!G35,Teams!$A$2:$C$19,3,FALSE)</f>
        <v>#REF!</v>
      </c>
      <c r="J35" s="7">
        <f>B35</f>
        <v>20</v>
      </c>
      <c r="K35" s="8"/>
      <c r="L35" s="8"/>
      <c r="M35" s="8"/>
      <c r="N35" s="8"/>
      <c r="O35" s="8"/>
      <c r="P35" s="8"/>
      <c r="Q35" s="49" t="str">
        <f>IF(ISBLANK(K35),"",VALUE(MID(J35,1,3)))</f>
        <v/>
      </c>
      <c r="R35" s="18" t="str">
        <f t="shared" si="12"/>
        <v>------</v>
      </c>
      <c r="S35" s="18" t="str">
        <f t="shared" si="12"/>
        <v>------</v>
      </c>
      <c r="T35" s="18" t="str">
        <f t="shared" si="12"/>
        <v>------</v>
      </c>
      <c r="U35" s="18" t="str">
        <f t="shared" si="12"/>
        <v>------</v>
      </c>
      <c r="V35" s="18" t="str">
        <f t="shared" si="12"/>
        <v>------</v>
      </c>
      <c r="W35" s="18" t="str">
        <f t="shared" si="12"/>
        <v>------</v>
      </c>
      <c r="X35" s="16"/>
      <c r="Y35" s="16" t="e">
        <f t="shared" si="13"/>
        <v>#REF!</v>
      </c>
      <c r="Z35" s="16" t="e">
        <f t="shared" si="13"/>
        <v>#REF!</v>
      </c>
      <c r="AA35" s="16" t="e">
        <f t="shared" si="13"/>
        <v>#REF!</v>
      </c>
      <c r="AB35" s="16" t="e">
        <f t="shared" si="13"/>
        <v>#REF!</v>
      </c>
      <c r="AC35" s="16" t="e">
        <f t="shared" si="13"/>
        <v>#REF!</v>
      </c>
      <c r="AD35" s="16" t="e">
        <f t="shared" si="13"/>
        <v>#REF!</v>
      </c>
      <c r="AE35" s="43"/>
    </row>
    <row r="36" spans="2:31" ht="20" customHeight="1" x14ac:dyDescent="0.2">
      <c r="B36" s="5">
        <f>B35+1</f>
        <v>21</v>
      </c>
      <c r="C36" s="6" t="e">
        <f>VLOOKUP('Kontrollmatrix der Begegnungen'!B36,Teams!$A$2:$C$19,3,FALSE)</f>
        <v>#REF!</v>
      </c>
      <c r="D36" s="6" t="e">
        <f>VLOOKUP('Kontrollmatrix der Begegnungen'!C36,Teams!$A$2:$C$19,3,FALSE)</f>
        <v>#REF!</v>
      </c>
      <c r="E36" s="6" t="e">
        <f>VLOOKUP('Kontrollmatrix der Begegnungen'!D36,Teams!$A$2:$C$19,3,FALSE)</f>
        <v>#REF!</v>
      </c>
      <c r="F36" s="6" t="e">
        <f>VLOOKUP('Kontrollmatrix der Begegnungen'!E36,Teams!$A$2:$C$19,3,FALSE)</f>
        <v>#REF!</v>
      </c>
      <c r="G36" s="6" t="e">
        <f>VLOOKUP('Kontrollmatrix der Begegnungen'!F36,Teams!$A$2:$C$19,3,FALSE)</f>
        <v>#REF!</v>
      </c>
      <c r="H36" s="6" t="e">
        <f>VLOOKUP('Kontrollmatrix der Begegnungen'!G36,Teams!$A$2:$C$19,3,FALSE)</f>
        <v>#REF!</v>
      </c>
      <c r="J36" s="5">
        <f>B36</f>
        <v>21</v>
      </c>
      <c r="K36" s="6"/>
      <c r="L36" s="6"/>
      <c r="M36" s="6"/>
      <c r="N36" s="6"/>
      <c r="O36" s="6"/>
      <c r="P36" s="6"/>
      <c r="Q36" s="49" t="str">
        <f>IF(ISBLANK(K36),"",VALUE(MID(J36,1,3)))</f>
        <v/>
      </c>
      <c r="R36" s="18" t="str">
        <f t="shared" si="12"/>
        <v>------</v>
      </c>
      <c r="S36" s="18" t="str">
        <f t="shared" si="12"/>
        <v>------</v>
      </c>
      <c r="T36" s="18" t="str">
        <f t="shared" si="12"/>
        <v>------</v>
      </c>
      <c r="U36" s="18" t="str">
        <f t="shared" si="12"/>
        <v>------</v>
      </c>
      <c r="V36" s="18" t="str">
        <f t="shared" si="12"/>
        <v>------</v>
      </c>
      <c r="W36" s="18" t="str">
        <f t="shared" si="12"/>
        <v>------</v>
      </c>
      <c r="X36" s="16"/>
      <c r="Y36" s="16" t="e">
        <f t="shared" si="13"/>
        <v>#REF!</v>
      </c>
      <c r="Z36" s="16" t="e">
        <f t="shared" si="13"/>
        <v>#REF!</v>
      </c>
      <c r="AA36" s="16" t="e">
        <f t="shared" si="13"/>
        <v>#REF!</v>
      </c>
      <c r="AB36" s="16" t="e">
        <f t="shared" si="13"/>
        <v>#REF!</v>
      </c>
      <c r="AC36" s="16" t="e">
        <f t="shared" si="13"/>
        <v>#REF!</v>
      </c>
      <c r="AD36" s="16" t="e">
        <f t="shared" si="13"/>
        <v>#REF!</v>
      </c>
      <c r="AE36" s="43"/>
    </row>
    <row r="37" spans="2:31" ht="20" customHeight="1" x14ac:dyDescent="0.3">
      <c r="B37" s="57" t="str">
        <f>'Kontrollmatrix der Begegnungen'!A37</f>
        <v>Flight 8</v>
      </c>
      <c r="C37" s="61"/>
      <c r="D37" s="62"/>
      <c r="E37" s="63"/>
      <c r="F37" s="64"/>
      <c r="G37" s="65"/>
      <c r="H37" s="66"/>
      <c r="J37" s="11" t="str">
        <f>"Ergebnis "&amp;B37</f>
        <v>Ergebnis Flight 8</v>
      </c>
      <c r="K37" s="12"/>
      <c r="L37" s="13"/>
      <c r="M37" s="13"/>
      <c r="N37" s="13"/>
      <c r="O37" s="13"/>
      <c r="P37" s="13"/>
      <c r="R37" s="16" t="e">
        <f>Y39&amp;Z39&amp;AA39&amp;AB39&amp;AC39&amp;AD39&amp;Y40&amp;Z40&amp;AA40&amp;AB40&amp;AC40&amp;AD40&amp;Y41&amp;Z41&amp;AA41&amp;AB41&amp;AC41&amp;AD41</f>
        <v>#REF!</v>
      </c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43"/>
    </row>
    <row r="38" spans="2:31" ht="16" customHeight="1" x14ac:dyDescent="0.25">
      <c r="B38" s="9" t="s">
        <v>39</v>
      </c>
      <c r="C38" s="72" t="s">
        <v>50</v>
      </c>
      <c r="D38" s="71" t="s">
        <v>51</v>
      </c>
      <c r="E38" s="70" t="s">
        <v>52</v>
      </c>
      <c r="F38" s="69" t="s">
        <v>53</v>
      </c>
      <c r="G38" s="68" t="s">
        <v>54</v>
      </c>
      <c r="H38" s="67" t="s">
        <v>55</v>
      </c>
      <c r="I38" s="39"/>
      <c r="J38" s="14" t="s">
        <v>39</v>
      </c>
      <c r="K38" s="15" t="s">
        <v>98</v>
      </c>
      <c r="L38" s="15" t="s">
        <v>99</v>
      </c>
      <c r="M38" s="15" t="s">
        <v>100</v>
      </c>
      <c r="N38" s="15" t="s">
        <v>101</v>
      </c>
      <c r="O38" s="15" t="s">
        <v>102</v>
      </c>
      <c r="P38" s="41" t="s">
        <v>103</v>
      </c>
      <c r="Q38" s="50" t="s">
        <v>39</v>
      </c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4"/>
    </row>
    <row r="39" spans="2:31" ht="20" customHeight="1" x14ac:dyDescent="0.2">
      <c r="B39" s="5">
        <f>1+B36</f>
        <v>22</v>
      </c>
      <c r="C39" s="6" t="e">
        <f>VLOOKUP('Kontrollmatrix der Begegnungen'!B39,Teams!$A$2:$C$19,3,FALSE)</f>
        <v>#REF!</v>
      </c>
      <c r="D39" s="6" t="e">
        <f>VLOOKUP('Kontrollmatrix der Begegnungen'!C39,Teams!$A$2:$C$19,3,FALSE)</f>
        <v>#REF!</v>
      </c>
      <c r="E39" s="6" t="e">
        <f>VLOOKUP('Kontrollmatrix der Begegnungen'!D39,Teams!$A$2:$C$19,3,FALSE)</f>
        <v>#REF!</v>
      </c>
      <c r="F39" s="6" t="e">
        <f>VLOOKUP('Kontrollmatrix der Begegnungen'!E39,Teams!$A$2:$C$19,3,FALSE)</f>
        <v>#REF!</v>
      </c>
      <c r="G39" s="6" t="e">
        <f>VLOOKUP('Kontrollmatrix der Begegnungen'!F39,Teams!$A$2:$C$19,3,FALSE)</f>
        <v>#REF!</v>
      </c>
      <c r="H39" s="6" t="e">
        <f>VLOOKUP('Kontrollmatrix der Begegnungen'!G39,Teams!$A$2:$C$19,3,FALSE)</f>
        <v>#REF!</v>
      </c>
      <c r="J39" s="5">
        <f>B39</f>
        <v>22</v>
      </c>
      <c r="K39" s="59"/>
      <c r="L39" s="60"/>
      <c r="M39" s="60"/>
      <c r="N39" s="60"/>
      <c r="O39" s="60"/>
      <c r="P39" s="60"/>
      <c r="Q39" s="49" t="str">
        <f>IF(ISBLANK(K39),"",VALUE(MID(J39,1,3)))</f>
        <v/>
      </c>
      <c r="R39" s="18" t="str">
        <f t="shared" ref="R39:W41" si="14">IF(ISNUMBER(K39),(6-K39),IF(OR(K39="DSQ",K39="DNF",K39="DNS",K39="OCS"),0,"------"))</f>
        <v>------</v>
      </c>
      <c r="S39" s="18" t="str">
        <f t="shared" si="14"/>
        <v>------</v>
      </c>
      <c r="T39" s="18" t="str">
        <f t="shared" si="14"/>
        <v>------</v>
      </c>
      <c r="U39" s="18" t="str">
        <f t="shared" si="14"/>
        <v>------</v>
      </c>
      <c r="V39" s="18" t="str">
        <f t="shared" si="14"/>
        <v>------</v>
      </c>
      <c r="W39" s="18" t="str">
        <f t="shared" si="14"/>
        <v>------</v>
      </c>
      <c r="X39" s="16"/>
      <c r="Y39" s="16" t="e">
        <f t="shared" ref="Y39:AD41" si="15">IF(R39&gt;=0,C39&amp;"="&amp;TEXT(R39,"000,00"),C39&amp;"="&amp;TEXT(R39,"00,00"))</f>
        <v>#REF!</v>
      </c>
      <c r="Z39" s="16" t="e">
        <f t="shared" si="15"/>
        <v>#REF!</v>
      </c>
      <c r="AA39" s="16" t="e">
        <f t="shared" si="15"/>
        <v>#REF!</v>
      </c>
      <c r="AB39" s="16" t="e">
        <f t="shared" si="15"/>
        <v>#REF!</v>
      </c>
      <c r="AC39" s="16" t="e">
        <f t="shared" si="15"/>
        <v>#REF!</v>
      </c>
      <c r="AD39" s="16" t="e">
        <f t="shared" si="15"/>
        <v>#REF!</v>
      </c>
      <c r="AE39" s="43"/>
    </row>
    <row r="40" spans="2:31" ht="20" customHeight="1" x14ac:dyDescent="0.2">
      <c r="B40" s="7">
        <f>B39+1</f>
        <v>23</v>
      </c>
      <c r="C40" s="8" t="e">
        <f>VLOOKUP('Kontrollmatrix der Begegnungen'!B40,Teams!$A$2:$C$19,3,FALSE)</f>
        <v>#REF!</v>
      </c>
      <c r="D40" s="8" t="e">
        <f>VLOOKUP('Kontrollmatrix der Begegnungen'!C40,Teams!$A$2:$C$19,3,FALSE)</f>
        <v>#REF!</v>
      </c>
      <c r="E40" s="8" t="e">
        <f>VLOOKUP('Kontrollmatrix der Begegnungen'!D40,Teams!$A$2:$C$19,3,FALSE)</f>
        <v>#REF!</v>
      </c>
      <c r="F40" s="8" t="e">
        <f>VLOOKUP('Kontrollmatrix der Begegnungen'!E40,Teams!$A$2:$C$19,3,FALSE)</f>
        <v>#REF!</v>
      </c>
      <c r="G40" s="8" t="e">
        <f>VLOOKUP('Kontrollmatrix der Begegnungen'!F40,Teams!$A$2:$C$19,3,FALSE)</f>
        <v>#REF!</v>
      </c>
      <c r="H40" s="8" t="e">
        <f>VLOOKUP('Kontrollmatrix der Begegnungen'!G40,Teams!$A$2:$C$19,3,FALSE)</f>
        <v>#REF!</v>
      </c>
      <c r="J40" s="7">
        <f>B40</f>
        <v>23</v>
      </c>
      <c r="K40" s="8"/>
      <c r="L40" s="8"/>
      <c r="M40" s="8"/>
      <c r="N40" s="8"/>
      <c r="O40" s="8"/>
      <c r="P40" s="8"/>
      <c r="Q40" s="49" t="str">
        <f>IF(ISBLANK(K40),"",VALUE(MID(J40,1,3)))</f>
        <v/>
      </c>
      <c r="R40" s="18" t="str">
        <f t="shared" si="14"/>
        <v>------</v>
      </c>
      <c r="S40" s="18" t="str">
        <f t="shared" si="14"/>
        <v>------</v>
      </c>
      <c r="T40" s="18" t="str">
        <f t="shared" si="14"/>
        <v>------</v>
      </c>
      <c r="U40" s="18" t="str">
        <f t="shared" si="14"/>
        <v>------</v>
      </c>
      <c r="V40" s="18" t="str">
        <f t="shared" si="14"/>
        <v>------</v>
      </c>
      <c r="W40" s="18" t="str">
        <f t="shared" si="14"/>
        <v>------</v>
      </c>
      <c r="X40" s="16"/>
      <c r="Y40" s="16" t="e">
        <f t="shared" si="15"/>
        <v>#REF!</v>
      </c>
      <c r="Z40" s="16" t="e">
        <f t="shared" si="15"/>
        <v>#REF!</v>
      </c>
      <c r="AA40" s="16" t="e">
        <f t="shared" si="15"/>
        <v>#REF!</v>
      </c>
      <c r="AB40" s="16" t="e">
        <f t="shared" si="15"/>
        <v>#REF!</v>
      </c>
      <c r="AC40" s="16" t="e">
        <f t="shared" si="15"/>
        <v>#REF!</v>
      </c>
      <c r="AD40" s="16" t="e">
        <f t="shared" si="15"/>
        <v>#REF!</v>
      </c>
      <c r="AE40" s="43"/>
    </row>
    <row r="41" spans="2:31" ht="20" customHeight="1" x14ac:dyDescent="0.2">
      <c r="B41" s="5">
        <f>B40+1</f>
        <v>24</v>
      </c>
      <c r="C41" s="6" t="e">
        <f>VLOOKUP('Kontrollmatrix der Begegnungen'!B41,Teams!$A$2:$C$19,3,FALSE)</f>
        <v>#REF!</v>
      </c>
      <c r="D41" s="6" t="e">
        <f>VLOOKUP('Kontrollmatrix der Begegnungen'!C41,Teams!$A$2:$C$19,3,FALSE)</f>
        <v>#REF!</v>
      </c>
      <c r="E41" s="6" t="e">
        <f>VLOOKUP('Kontrollmatrix der Begegnungen'!D41,Teams!$A$2:$C$19,3,FALSE)</f>
        <v>#REF!</v>
      </c>
      <c r="F41" s="6" t="e">
        <f>VLOOKUP('Kontrollmatrix der Begegnungen'!E41,Teams!$A$2:$C$19,3,FALSE)</f>
        <v>#REF!</v>
      </c>
      <c r="G41" s="6" t="e">
        <f>VLOOKUP('Kontrollmatrix der Begegnungen'!F41,Teams!$A$2:$C$19,3,FALSE)</f>
        <v>#REF!</v>
      </c>
      <c r="H41" s="6" t="e">
        <f>VLOOKUP('Kontrollmatrix der Begegnungen'!G41,Teams!$A$2:$C$19,3,FALSE)</f>
        <v>#REF!</v>
      </c>
      <c r="J41" s="5">
        <f>B41</f>
        <v>24</v>
      </c>
      <c r="K41" s="6"/>
      <c r="L41" s="6"/>
      <c r="M41" s="6"/>
      <c r="N41" s="6"/>
      <c r="O41" s="6"/>
      <c r="P41" s="6"/>
      <c r="Q41" s="49" t="str">
        <f>IF(ISBLANK(K41),"",VALUE(MID(J41,1,3)))</f>
        <v/>
      </c>
      <c r="R41" s="18" t="str">
        <f t="shared" si="14"/>
        <v>------</v>
      </c>
      <c r="S41" s="18" t="str">
        <f t="shared" si="14"/>
        <v>------</v>
      </c>
      <c r="T41" s="18" t="str">
        <f t="shared" si="14"/>
        <v>------</v>
      </c>
      <c r="U41" s="18" t="str">
        <f t="shared" si="14"/>
        <v>------</v>
      </c>
      <c r="V41" s="18" t="str">
        <f t="shared" si="14"/>
        <v>------</v>
      </c>
      <c r="W41" s="18" t="str">
        <f t="shared" si="14"/>
        <v>------</v>
      </c>
      <c r="X41" s="16"/>
      <c r="Y41" s="16" t="e">
        <f t="shared" si="15"/>
        <v>#REF!</v>
      </c>
      <c r="Z41" s="16" t="e">
        <f t="shared" si="15"/>
        <v>#REF!</v>
      </c>
      <c r="AA41" s="16" t="e">
        <f t="shared" si="15"/>
        <v>#REF!</v>
      </c>
      <c r="AB41" s="16" t="e">
        <f t="shared" si="15"/>
        <v>#REF!</v>
      </c>
      <c r="AC41" s="16" t="e">
        <f t="shared" si="15"/>
        <v>#REF!</v>
      </c>
      <c r="AD41" s="16" t="e">
        <f t="shared" si="15"/>
        <v>#REF!</v>
      </c>
      <c r="AE41" s="43"/>
    </row>
    <row r="42" spans="2:31" ht="20" customHeight="1" x14ac:dyDescent="0.3">
      <c r="B42" s="57" t="str">
        <f>'Kontrollmatrix der Begegnungen'!A42</f>
        <v>Flight 9</v>
      </c>
      <c r="C42" s="61"/>
      <c r="D42" s="62"/>
      <c r="E42" s="63"/>
      <c r="F42" s="64"/>
      <c r="G42" s="65"/>
      <c r="H42" s="66"/>
      <c r="J42" s="11" t="str">
        <f>"Ergebnis "&amp;B42</f>
        <v>Ergebnis Flight 9</v>
      </c>
      <c r="K42" s="12"/>
      <c r="L42" s="13"/>
      <c r="M42" s="13"/>
      <c r="N42" s="13"/>
      <c r="O42" s="13"/>
      <c r="P42" s="13"/>
      <c r="R42" s="16" t="e">
        <f>Y44&amp;Z44&amp;AA44&amp;AB44&amp;AC44&amp;AD44&amp;Y45&amp;Z45&amp;AA45&amp;AB45&amp;AC45&amp;AD45&amp;Y46&amp;Z46&amp;AA46&amp;AB46&amp;AC46&amp;AD46</f>
        <v>#REF!</v>
      </c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43"/>
    </row>
    <row r="43" spans="2:31" ht="16" customHeight="1" x14ac:dyDescent="0.25">
      <c r="B43" s="9" t="s">
        <v>39</v>
      </c>
      <c r="C43" s="72" t="s">
        <v>50</v>
      </c>
      <c r="D43" s="71" t="s">
        <v>51</v>
      </c>
      <c r="E43" s="70" t="s">
        <v>52</v>
      </c>
      <c r="F43" s="69" t="s">
        <v>53</v>
      </c>
      <c r="G43" s="68" t="s">
        <v>54</v>
      </c>
      <c r="H43" s="67" t="s">
        <v>55</v>
      </c>
      <c r="I43" s="39"/>
      <c r="J43" s="14" t="s">
        <v>39</v>
      </c>
      <c r="K43" s="15" t="s">
        <v>98</v>
      </c>
      <c r="L43" s="15" t="s">
        <v>99</v>
      </c>
      <c r="M43" s="15" t="s">
        <v>52</v>
      </c>
      <c r="N43" s="15" t="s">
        <v>101</v>
      </c>
      <c r="O43" s="15" t="s">
        <v>102</v>
      </c>
      <c r="P43" s="41" t="s">
        <v>103</v>
      </c>
      <c r="Q43" s="50" t="s">
        <v>39</v>
      </c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4"/>
    </row>
    <row r="44" spans="2:31" ht="20" customHeight="1" x14ac:dyDescent="0.2">
      <c r="B44" s="5">
        <f>1+B41</f>
        <v>25</v>
      </c>
      <c r="C44" s="6" t="e">
        <f>VLOOKUP('Kontrollmatrix der Begegnungen'!B44,Teams!$A$2:$C$19,3,FALSE)</f>
        <v>#REF!</v>
      </c>
      <c r="D44" s="6" t="e">
        <f>VLOOKUP('Kontrollmatrix der Begegnungen'!C44,Teams!$A$2:$C$19,3,FALSE)</f>
        <v>#REF!</v>
      </c>
      <c r="E44" s="6" t="e">
        <f>VLOOKUP('Kontrollmatrix der Begegnungen'!D44,Teams!$A$2:$C$19,3,FALSE)</f>
        <v>#REF!</v>
      </c>
      <c r="F44" s="6" t="e">
        <f>VLOOKUP('Kontrollmatrix der Begegnungen'!E44,Teams!$A$2:$C$19,3,FALSE)</f>
        <v>#REF!</v>
      </c>
      <c r="G44" s="6" t="e">
        <f>VLOOKUP('Kontrollmatrix der Begegnungen'!F44,Teams!$A$2:$C$19,3,FALSE)</f>
        <v>#REF!</v>
      </c>
      <c r="H44" s="6" t="e">
        <f>VLOOKUP('Kontrollmatrix der Begegnungen'!G44,Teams!$A$2:$C$19,3,FALSE)</f>
        <v>#REF!</v>
      </c>
      <c r="J44" s="5">
        <f>B44</f>
        <v>25</v>
      </c>
      <c r="K44" s="6"/>
      <c r="L44" s="6"/>
      <c r="M44" s="6"/>
      <c r="N44" s="6"/>
      <c r="O44" s="6"/>
      <c r="P44" s="6"/>
      <c r="Q44" s="49" t="str">
        <f>IF(ISBLANK(K44),"",VALUE(MID(J44,1,3)))</f>
        <v/>
      </c>
      <c r="R44" s="18" t="str">
        <f t="shared" ref="R44:W46" si="16">IF(ISNUMBER(K44),(6-K44),IF(OR(K44="DSQ",K44="DNF",K44="DNS",K44="OCS"),0,"------"))</f>
        <v>------</v>
      </c>
      <c r="S44" s="18" t="str">
        <f t="shared" si="16"/>
        <v>------</v>
      </c>
      <c r="T44" s="18" t="str">
        <f t="shared" si="16"/>
        <v>------</v>
      </c>
      <c r="U44" s="18" t="str">
        <f t="shared" si="16"/>
        <v>------</v>
      </c>
      <c r="V44" s="18" t="str">
        <f t="shared" si="16"/>
        <v>------</v>
      </c>
      <c r="W44" s="18" t="str">
        <f t="shared" si="16"/>
        <v>------</v>
      </c>
      <c r="X44" s="16"/>
      <c r="Y44" s="16" t="e">
        <f t="shared" ref="Y44:AD46" si="17">IF(R44&gt;=0,C44&amp;"="&amp;TEXT(R44,"000,00"),C44&amp;"="&amp;TEXT(R44,"00,00"))</f>
        <v>#REF!</v>
      </c>
      <c r="Z44" s="16" t="e">
        <f t="shared" si="17"/>
        <v>#REF!</v>
      </c>
      <c r="AA44" s="16" t="e">
        <f t="shared" si="17"/>
        <v>#REF!</v>
      </c>
      <c r="AB44" s="16" t="e">
        <f t="shared" si="17"/>
        <v>#REF!</v>
      </c>
      <c r="AC44" s="16" t="e">
        <f t="shared" si="17"/>
        <v>#REF!</v>
      </c>
      <c r="AD44" s="16" t="e">
        <f t="shared" si="17"/>
        <v>#REF!</v>
      </c>
      <c r="AE44" s="43"/>
    </row>
    <row r="45" spans="2:31" ht="20" customHeight="1" x14ac:dyDescent="0.2">
      <c r="B45" s="7">
        <f>B44+1</f>
        <v>26</v>
      </c>
      <c r="C45" s="8" t="e">
        <f>VLOOKUP('Kontrollmatrix der Begegnungen'!B45,Teams!$A$2:$C$19,3,FALSE)</f>
        <v>#REF!</v>
      </c>
      <c r="D45" s="8" t="e">
        <f>VLOOKUP('Kontrollmatrix der Begegnungen'!C45,Teams!$A$2:$C$19,3,FALSE)</f>
        <v>#REF!</v>
      </c>
      <c r="E45" s="8" t="e">
        <f>VLOOKUP('Kontrollmatrix der Begegnungen'!D45,Teams!$A$2:$C$19,3,FALSE)</f>
        <v>#REF!</v>
      </c>
      <c r="F45" s="8" t="e">
        <f>VLOOKUP('Kontrollmatrix der Begegnungen'!E45,Teams!$A$2:$C$19,3,FALSE)</f>
        <v>#REF!</v>
      </c>
      <c r="G45" s="8" t="e">
        <f>VLOOKUP('Kontrollmatrix der Begegnungen'!F45,Teams!$A$2:$C$19,3,FALSE)</f>
        <v>#REF!</v>
      </c>
      <c r="H45" s="8" t="e">
        <f>VLOOKUP('Kontrollmatrix der Begegnungen'!G45,Teams!$A$2:$C$19,3,FALSE)</f>
        <v>#REF!</v>
      </c>
      <c r="J45" s="7">
        <f>B45</f>
        <v>26</v>
      </c>
      <c r="K45" s="8"/>
      <c r="L45" s="8"/>
      <c r="M45" s="8"/>
      <c r="N45" s="8"/>
      <c r="O45" s="8"/>
      <c r="P45" s="8"/>
      <c r="Q45" s="49" t="str">
        <f>IF(ISBLANK(K45),"",VALUE(MID(J45,1,3)))</f>
        <v/>
      </c>
      <c r="R45" s="18" t="str">
        <f t="shared" si="16"/>
        <v>------</v>
      </c>
      <c r="S45" s="18" t="str">
        <f t="shared" si="16"/>
        <v>------</v>
      </c>
      <c r="T45" s="18" t="str">
        <f t="shared" si="16"/>
        <v>------</v>
      </c>
      <c r="U45" s="18" t="str">
        <f t="shared" si="16"/>
        <v>------</v>
      </c>
      <c r="V45" s="18" t="str">
        <f t="shared" si="16"/>
        <v>------</v>
      </c>
      <c r="W45" s="18" t="str">
        <f t="shared" si="16"/>
        <v>------</v>
      </c>
      <c r="X45" s="16"/>
      <c r="Y45" s="16" t="e">
        <f t="shared" si="17"/>
        <v>#REF!</v>
      </c>
      <c r="Z45" s="16" t="e">
        <f t="shared" si="17"/>
        <v>#REF!</v>
      </c>
      <c r="AA45" s="16" t="e">
        <f t="shared" si="17"/>
        <v>#REF!</v>
      </c>
      <c r="AB45" s="16" t="e">
        <f t="shared" si="17"/>
        <v>#REF!</v>
      </c>
      <c r="AC45" s="16" t="e">
        <f t="shared" si="17"/>
        <v>#REF!</v>
      </c>
      <c r="AD45" s="16" t="e">
        <f t="shared" si="17"/>
        <v>#REF!</v>
      </c>
      <c r="AE45" s="43"/>
    </row>
    <row r="46" spans="2:31" ht="20" customHeight="1" x14ac:dyDescent="0.2">
      <c r="B46" s="5">
        <f>B45+1</f>
        <v>27</v>
      </c>
      <c r="C46" s="6" t="e">
        <f>VLOOKUP('Kontrollmatrix der Begegnungen'!B46,Teams!$A$2:$C$19,3,FALSE)</f>
        <v>#REF!</v>
      </c>
      <c r="D46" s="6" t="e">
        <f>VLOOKUP('Kontrollmatrix der Begegnungen'!C46,Teams!$A$2:$C$19,3,FALSE)</f>
        <v>#REF!</v>
      </c>
      <c r="E46" s="6" t="e">
        <f>VLOOKUP('Kontrollmatrix der Begegnungen'!D46,Teams!$A$2:$C$19,3,FALSE)</f>
        <v>#REF!</v>
      </c>
      <c r="F46" s="6" t="e">
        <f>VLOOKUP('Kontrollmatrix der Begegnungen'!E46,Teams!$A$2:$C$19,3,FALSE)</f>
        <v>#REF!</v>
      </c>
      <c r="G46" s="6" t="e">
        <f>VLOOKUP('Kontrollmatrix der Begegnungen'!F46,Teams!$A$2:$C$19,3,FALSE)</f>
        <v>#REF!</v>
      </c>
      <c r="H46" s="6" t="e">
        <f>VLOOKUP('Kontrollmatrix der Begegnungen'!G46,Teams!$A$2:$C$19,3,FALSE)</f>
        <v>#REF!</v>
      </c>
      <c r="J46" s="5">
        <f>B46</f>
        <v>27</v>
      </c>
      <c r="K46" s="6"/>
      <c r="L46" s="6"/>
      <c r="M46" s="6"/>
      <c r="N46" s="6"/>
      <c r="O46" s="6"/>
      <c r="P46" s="6"/>
      <c r="Q46" s="49" t="str">
        <f>IF(ISBLANK(K46),"",VALUE(MID(J46,1,3)))</f>
        <v/>
      </c>
      <c r="R46" s="18" t="str">
        <f t="shared" si="16"/>
        <v>------</v>
      </c>
      <c r="S46" s="18" t="str">
        <f t="shared" si="16"/>
        <v>------</v>
      </c>
      <c r="T46" s="18" t="str">
        <f t="shared" si="16"/>
        <v>------</v>
      </c>
      <c r="U46" s="18" t="str">
        <f t="shared" si="16"/>
        <v>------</v>
      </c>
      <c r="V46" s="18" t="str">
        <f t="shared" si="16"/>
        <v>------</v>
      </c>
      <c r="W46" s="18" t="str">
        <f t="shared" si="16"/>
        <v>------</v>
      </c>
      <c r="X46" s="16"/>
      <c r="Y46" s="16" t="e">
        <f t="shared" si="17"/>
        <v>#REF!</v>
      </c>
      <c r="Z46" s="16" t="e">
        <f t="shared" si="17"/>
        <v>#REF!</v>
      </c>
      <c r="AA46" s="16" t="e">
        <f t="shared" si="17"/>
        <v>#REF!</v>
      </c>
      <c r="AB46" s="16" t="e">
        <f t="shared" si="17"/>
        <v>#REF!</v>
      </c>
      <c r="AC46" s="16" t="e">
        <f t="shared" si="17"/>
        <v>#REF!</v>
      </c>
      <c r="AD46" s="16" t="e">
        <f t="shared" si="17"/>
        <v>#REF!</v>
      </c>
      <c r="AE46" s="43"/>
    </row>
    <row r="47" spans="2:31" ht="20" customHeight="1" x14ac:dyDescent="0.3">
      <c r="B47" s="57" t="str">
        <f>'Kontrollmatrix der Begegnungen'!A47</f>
        <v>Flight 10</v>
      </c>
      <c r="C47" s="61"/>
      <c r="D47" s="62"/>
      <c r="E47" s="63"/>
      <c r="F47" s="64"/>
      <c r="G47" s="65"/>
      <c r="H47" s="66"/>
      <c r="J47" s="11" t="str">
        <f>"Ergebnis "&amp;B47</f>
        <v>Ergebnis Flight 10</v>
      </c>
      <c r="K47" s="12"/>
      <c r="L47" s="13"/>
      <c r="M47" s="13"/>
      <c r="N47" s="13"/>
      <c r="O47" s="13"/>
      <c r="P47" s="13"/>
      <c r="R47" s="16" t="e">
        <f>Y49&amp;Z49&amp;AA49&amp;AB49&amp;AC49&amp;AD49&amp;Y50&amp;Z50&amp;AA50&amp;AB50&amp;AC50&amp;AD50&amp;Y51&amp;Z51&amp;AA51&amp;AB51&amp;AC51&amp;AD51</f>
        <v>#REF!</v>
      </c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43"/>
    </row>
    <row r="48" spans="2:31" ht="16" customHeight="1" x14ac:dyDescent="0.25">
      <c r="B48" s="9" t="s">
        <v>39</v>
      </c>
      <c r="C48" s="72" t="s">
        <v>50</v>
      </c>
      <c r="D48" s="71" t="s">
        <v>51</v>
      </c>
      <c r="E48" s="70" t="s">
        <v>52</v>
      </c>
      <c r="F48" s="69" t="s">
        <v>53</v>
      </c>
      <c r="G48" s="68" t="s">
        <v>54</v>
      </c>
      <c r="H48" s="67" t="s">
        <v>55</v>
      </c>
      <c r="I48" s="39"/>
      <c r="J48" s="14" t="s">
        <v>39</v>
      </c>
      <c r="K48" s="15" t="s">
        <v>98</v>
      </c>
      <c r="L48" s="15" t="s">
        <v>99</v>
      </c>
      <c r="M48" s="15" t="s">
        <v>100</v>
      </c>
      <c r="N48" s="15" t="s">
        <v>101</v>
      </c>
      <c r="O48" s="15" t="s">
        <v>102</v>
      </c>
      <c r="P48" s="41" t="s">
        <v>103</v>
      </c>
      <c r="Q48" s="50" t="s">
        <v>39</v>
      </c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4"/>
    </row>
    <row r="49" spans="2:31" ht="20" customHeight="1" x14ac:dyDescent="0.2">
      <c r="B49" s="5">
        <f>1+B46</f>
        <v>28</v>
      </c>
      <c r="C49" s="6" t="e">
        <f>VLOOKUP('Kontrollmatrix der Begegnungen'!B49,Teams!$A$2:$C$19,3,FALSE)</f>
        <v>#REF!</v>
      </c>
      <c r="D49" s="6" t="e">
        <f>VLOOKUP('Kontrollmatrix der Begegnungen'!C49,Teams!$A$2:$C$19,3,FALSE)</f>
        <v>#REF!</v>
      </c>
      <c r="E49" s="6" t="e">
        <f>VLOOKUP('Kontrollmatrix der Begegnungen'!D49,Teams!$A$2:$C$19,3,FALSE)</f>
        <v>#REF!</v>
      </c>
      <c r="F49" s="6" t="e">
        <f>VLOOKUP('Kontrollmatrix der Begegnungen'!E49,Teams!$A$2:$C$19,3,FALSE)</f>
        <v>#REF!</v>
      </c>
      <c r="G49" s="6" t="e">
        <f>VLOOKUP('Kontrollmatrix der Begegnungen'!F49,Teams!$A$2:$C$19,3,FALSE)</f>
        <v>#REF!</v>
      </c>
      <c r="H49" s="6" t="e">
        <f>VLOOKUP('Kontrollmatrix der Begegnungen'!G49,Teams!$A$2:$C$19,3,FALSE)</f>
        <v>#REF!</v>
      </c>
      <c r="J49" s="5">
        <f>B49</f>
        <v>28</v>
      </c>
      <c r="K49" s="6"/>
      <c r="L49" s="6"/>
      <c r="M49" s="6"/>
      <c r="N49" s="6"/>
      <c r="O49" s="6"/>
      <c r="P49" s="6"/>
      <c r="Q49" s="49" t="str">
        <f>IF(ISBLANK(K49),"",VALUE(MID(J49,1,3)))</f>
        <v/>
      </c>
      <c r="R49" s="18" t="str">
        <f t="shared" ref="R49:W51" si="18">IF(ISNUMBER(K49),(6-K49),IF(OR(K49="DSQ",K49="DNF",K49="DNS",K49="OCS"),0,"------"))</f>
        <v>------</v>
      </c>
      <c r="S49" s="18" t="str">
        <f t="shared" si="18"/>
        <v>------</v>
      </c>
      <c r="T49" s="18" t="str">
        <f t="shared" si="18"/>
        <v>------</v>
      </c>
      <c r="U49" s="18" t="str">
        <f t="shared" si="18"/>
        <v>------</v>
      </c>
      <c r="V49" s="18" t="str">
        <f t="shared" si="18"/>
        <v>------</v>
      </c>
      <c r="W49" s="18" t="str">
        <f t="shared" si="18"/>
        <v>------</v>
      </c>
      <c r="X49" s="16"/>
      <c r="Y49" s="16" t="e">
        <f t="shared" ref="Y49:AD51" si="19">IF(R49&gt;=0,C49&amp;"="&amp;TEXT(R49,"000,00"),C49&amp;"="&amp;TEXT(R49,"00,00"))</f>
        <v>#REF!</v>
      </c>
      <c r="Z49" s="16" t="e">
        <f t="shared" si="19"/>
        <v>#REF!</v>
      </c>
      <c r="AA49" s="16" t="e">
        <f t="shared" si="19"/>
        <v>#REF!</v>
      </c>
      <c r="AB49" s="16" t="e">
        <f t="shared" si="19"/>
        <v>#REF!</v>
      </c>
      <c r="AC49" s="16" t="e">
        <f t="shared" si="19"/>
        <v>#REF!</v>
      </c>
      <c r="AD49" s="16" t="e">
        <f t="shared" si="19"/>
        <v>#REF!</v>
      </c>
      <c r="AE49" s="43"/>
    </row>
    <row r="50" spans="2:31" ht="20" customHeight="1" x14ac:dyDescent="0.2">
      <c r="B50" s="7">
        <f>B49+1</f>
        <v>29</v>
      </c>
      <c r="C50" s="8" t="e">
        <f>VLOOKUP('Kontrollmatrix der Begegnungen'!B50,Teams!$A$2:$C$19,3,FALSE)</f>
        <v>#REF!</v>
      </c>
      <c r="D50" s="8" t="e">
        <f>VLOOKUP('Kontrollmatrix der Begegnungen'!C50,Teams!$A$2:$C$19,3,FALSE)</f>
        <v>#REF!</v>
      </c>
      <c r="E50" s="8" t="e">
        <f>VLOOKUP('Kontrollmatrix der Begegnungen'!D50,Teams!$A$2:$C$19,3,FALSE)</f>
        <v>#REF!</v>
      </c>
      <c r="F50" s="8" t="e">
        <f>VLOOKUP('Kontrollmatrix der Begegnungen'!E50,Teams!$A$2:$C$19,3,FALSE)</f>
        <v>#REF!</v>
      </c>
      <c r="G50" s="8" t="e">
        <f>VLOOKUP('Kontrollmatrix der Begegnungen'!F50,Teams!$A$2:$C$19,3,FALSE)</f>
        <v>#REF!</v>
      </c>
      <c r="H50" s="8" t="e">
        <f>VLOOKUP('Kontrollmatrix der Begegnungen'!G50,Teams!$A$2:$C$19,3,FALSE)</f>
        <v>#REF!</v>
      </c>
      <c r="J50" s="7">
        <f>B50</f>
        <v>29</v>
      </c>
      <c r="K50" s="8"/>
      <c r="L50" s="8"/>
      <c r="M50" s="8"/>
      <c r="N50" s="8"/>
      <c r="O50" s="8"/>
      <c r="P50" s="8"/>
      <c r="Q50" s="49" t="str">
        <f>IF(ISBLANK(K50),"",VALUE(MID(J50,1,3)))</f>
        <v/>
      </c>
      <c r="R50" s="18" t="str">
        <f t="shared" si="18"/>
        <v>------</v>
      </c>
      <c r="S50" s="18" t="str">
        <f t="shared" si="18"/>
        <v>------</v>
      </c>
      <c r="T50" s="18" t="str">
        <f t="shared" si="18"/>
        <v>------</v>
      </c>
      <c r="U50" s="18" t="str">
        <f t="shared" si="18"/>
        <v>------</v>
      </c>
      <c r="V50" s="18" t="str">
        <f t="shared" si="18"/>
        <v>------</v>
      </c>
      <c r="W50" s="18" t="str">
        <f t="shared" si="18"/>
        <v>------</v>
      </c>
      <c r="X50" s="16"/>
      <c r="Y50" s="16" t="e">
        <f t="shared" si="19"/>
        <v>#REF!</v>
      </c>
      <c r="Z50" s="16" t="e">
        <f t="shared" si="19"/>
        <v>#REF!</v>
      </c>
      <c r="AA50" s="16" t="e">
        <f t="shared" si="19"/>
        <v>#REF!</v>
      </c>
      <c r="AB50" s="16" t="e">
        <f t="shared" si="19"/>
        <v>#REF!</v>
      </c>
      <c r="AC50" s="16" t="e">
        <f t="shared" si="19"/>
        <v>#REF!</v>
      </c>
      <c r="AD50" s="16" t="e">
        <f t="shared" si="19"/>
        <v>#REF!</v>
      </c>
      <c r="AE50" s="43"/>
    </row>
    <row r="51" spans="2:31" ht="20" customHeight="1" x14ac:dyDescent="0.2">
      <c r="B51" s="5">
        <f>B50+1</f>
        <v>30</v>
      </c>
      <c r="C51" s="6" t="e">
        <f>VLOOKUP('Kontrollmatrix der Begegnungen'!B51,Teams!$A$2:$C$19,3,FALSE)</f>
        <v>#REF!</v>
      </c>
      <c r="D51" s="6" t="e">
        <f>VLOOKUP('Kontrollmatrix der Begegnungen'!C51,Teams!$A$2:$C$19,3,FALSE)</f>
        <v>#REF!</v>
      </c>
      <c r="E51" s="6" t="e">
        <f>VLOOKUP('Kontrollmatrix der Begegnungen'!D51,Teams!$A$2:$C$19,3,FALSE)</f>
        <v>#REF!</v>
      </c>
      <c r="F51" s="6" t="e">
        <f>VLOOKUP('Kontrollmatrix der Begegnungen'!E51,Teams!$A$2:$C$19,3,FALSE)</f>
        <v>#REF!</v>
      </c>
      <c r="G51" s="6" t="e">
        <f>VLOOKUP('Kontrollmatrix der Begegnungen'!F51,Teams!$A$2:$C$19,3,FALSE)</f>
        <v>#REF!</v>
      </c>
      <c r="H51" s="6" t="e">
        <f>VLOOKUP('Kontrollmatrix der Begegnungen'!G51,Teams!$A$2:$C$19,3,FALSE)</f>
        <v>#REF!</v>
      </c>
      <c r="J51" s="5">
        <f>B51</f>
        <v>30</v>
      </c>
      <c r="K51" s="6"/>
      <c r="L51" s="6"/>
      <c r="M51" s="6"/>
      <c r="N51" s="6"/>
      <c r="O51" s="6"/>
      <c r="P51" s="6"/>
      <c r="Q51" s="49" t="str">
        <f>IF(ISBLANK(K51),"",VALUE(MID(J51,1,3)))</f>
        <v/>
      </c>
      <c r="R51" s="18" t="str">
        <f t="shared" si="18"/>
        <v>------</v>
      </c>
      <c r="S51" s="18" t="str">
        <f t="shared" si="18"/>
        <v>------</v>
      </c>
      <c r="T51" s="18" t="str">
        <f t="shared" si="18"/>
        <v>------</v>
      </c>
      <c r="U51" s="18" t="str">
        <f t="shared" si="18"/>
        <v>------</v>
      </c>
      <c r="V51" s="18" t="str">
        <f t="shared" si="18"/>
        <v>------</v>
      </c>
      <c r="W51" s="18" t="str">
        <f t="shared" si="18"/>
        <v>------</v>
      </c>
      <c r="X51" s="16"/>
      <c r="Y51" s="16" t="e">
        <f t="shared" si="19"/>
        <v>#REF!</v>
      </c>
      <c r="Z51" s="16" t="e">
        <f t="shared" si="19"/>
        <v>#REF!</v>
      </c>
      <c r="AA51" s="16" t="e">
        <f t="shared" si="19"/>
        <v>#REF!</v>
      </c>
      <c r="AB51" s="16" t="e">
        <f t="shared" si="19"/>
        <v>#REF!</v>
      </c>
      <c r="AC51" s="16" t="e">
        <f t="shared" si="19"/>
        <v>#REF!</v>
      </c>
      <c r="AD51" s="16" t="e">
        <f t="shared" si="19"/>
        <v>#REF!</v>
      </c>
      <c r="AE51" s="43"/>
    </row>
    <row r="52" spans="2:31" ht="20" customHeight="1" x14ac:dyDescent="0.3">
      <c r="B52" s="57" t="str">
        <f>'Kontrollmatrix der Begegnungen'!A52</f>
        <v>Flight 11</v>
      </c>
      <c r="C52" s="61"/>
      <c r="D52" s="62"/>
      <c r="E52" s="63"/>
      <c r="F52" s="64"/>
      <c r="G52" s="65"/>
      <c r="H52" s="66"/>
      <c r="J52" s="11" t="str">
        <f>"Ergebnis "&amp;B52</f>
        <v>Ergebnis Flight 11</v>
      </c>
      <c r="K52" s="12"/>
      <c r="L52" s="13"/>
      <c r="M52" s="13"/>
      <c r="N52" s="13"/>
      <c r="O52" s="13"/>
      <c r="P52" s="13"/>
      <c r="R52" s="16" t="e">
        <f>Y54&amp;Z54&amp;AA54&amp;AB54&amp;AC54&amp;AD54&amp;Y55&amp;Z55&amp;AA55&amp;AB55&amp;AC55&amp;AD55&amp;Y56&amp;Z56&amp;AA56&amp;AB56&amp;AC56&amp;AD56</f>
        <v>#REF!</v>
      </c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43"/>
    </row>
    <row r="53" spans="2:31" ht="16" customHeight="1" x14ac:dyDescent="0.25">
      <c r="B53" s="9" t="s">
        <v>39</v>
      </c>
      <c r="C53" s="72" t="s">
        <v>50</v>
      </c>
      <c r="D53" s="71" t="s">
        <v>51</v>
      </c>
      <c r="E53" s="70" t="s">
        <v>52</v>
      </c>
      <c r="F53" s="69" t="s">
        <v>53</v>
      </c>
      <c r="G53" s="68" t="s">
        <v>54</v>
      </c>
      <c r="H53" s="67" t="s">
        <v>55</v>
      </c>
      <c r="I53" s="39"/>
      <c r="J53" s="14" t="s">
        <v>39</v>
      </c>
      <c r="K53" s="15" t="s">
        <v>98</v>
      </c>
      <c r="L53" s="15" t="s">
        <v>99</v>
      </c>
      <c r="M53" s="15" t="s">
        <v>100</v>
      </c>
      <c r="N53" s="15" t="s">
        <v>101</v>
      </c>
      <c r="O53" s="15" t="s">
        <v>102</v>
      </c>
      <c r="P53" s="41" t="s">
        <v>103</v>
      </c>
      <c r="Q53" s="50" t="s">
        <v>39</v>
      </c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4"/>
    </row>
    <row r="54" spans="2:31" ht="20" customHeight="1" x14ac:dyDescent="0.2">
      <c r="B54" s="5">
        <f>1+B51</f>
        <v>31</v>
      </c>
      <c r="C54" s="6" t="e">
        <f>VLOOKUP('Kontrollmatrix der Begegnungen'!B54,Teams!$A$2:$C$19,3,FALSE)</f>
        <v>#REF!</v>
      </c>
      <c r="D54" s="6" t="e">
        <f>VLOOKUP('Kontrollmatrix der Begegnungen'!C54,Teams!$A$2:$C$19,3,FALSE)</f>
        <v>#REF!</v>
      </c>
      <c r="E54" s="6" t="e">
        <f>VLOOKUP('Kontrollmatrix der Begegnungen'!D54,Teams!$A$2:$C$19,3,FALSE)</f>
        <v>#REF!</v>
      </c>
      <c r="F54" s="6" t="e">
        <f>VLOOKUP('Kontrollmatrix der Begegnungen'!E54,Teams!$A$2:$C$19,3,FALSE)</f>
        <v>#REF!</v>
      </c>
      <c r="G54" s="6" t="e">
        <f>VLOOKUP('Kontrollmatrix der Begegnungen'!F54,Teams!$A$2:$C$19,3,FALSE)</f>
        <v>#REF!</v>
      </c>
      <c r="H54" s="6" t="e">
        <f>VLOOKUP('Kontrollmatrix der Begegnungen'!G54,Teams!$A$2:$C$19,3,FALSE)</f>
        <v>#REF!</v>
      </c>
      <c r="J54" s="5">
        <f>B54</f>
        <v>31</v>
      </c>
      <c r="K54" s="6"/>
      <c r="L54" s="6"/>
      <c r="M54" s="6"/>
      <c r="N54" s="6"/>
      <c r="O54" s="6"/>
      <c r="P54" s="6"/>
      <c r="Q54" s="49" t="str">
        <f>IF(ISBLANK(K54),"",VALUE(MID(J54,1,3)))</f>
        <v/>
      </c>
      <c r="R54" s="18" t="str">
        <f t="shared" ref="R54:W56" si="20">IF(ISNUMBER(K54),(6-K54),IF(OR(K54="DSQ",K54="DNF",K54="DNS",K54="OCS"),0,"------"))</f>
        <v>------</v>
      </c>
      <c r="S54" s="18" t="str">
        <f t="shared" si="20"/>
        <v>------</v>
      </c>
      <c r="T54" s="18" t="str">
        <f t="shared" si="20"/>
        <v>------</v>
      </c>
      <c r="U54" s="18" t="str">
        <f t="shared" si="20"/>
        <v>------</v>
      </c>
      <c r="V54" s="18" t="str">
        <f t="shared" si="20"/>
        <v>------</v>
      </c>
      <c r="W54" s="18" t="str">
        <f t="shared" si="20"/>
        <v>------</v>
      </c>
      <c r="X54" s="16"/>
      <c r="Y54" s="16" t="e">
        <f t="shared" ref="Y54:AD56" si="21">IF(R54&gt;=0,C54&amp;"="&amp;TEXT(R54,"000,00"),C54&amp;"="&amp;TEXT(R54,"00,00"))</f>
        <v>#REF!</v>
      </c>
      <c r="Z54" s="16" t="e">
        <f t="shared" si="21"/>
        <v>#REF!</v>
      </c>
      <c r="AA54" s="16" t="e">
        <f t="shared" si="21"/>
        <v>#REF!</v>
      </c>
      <c r="AB54" s="16" t="e">
        <f t="shared" si="21"/>
        <v>#REF!</v>
      </c>
      <c r="AC54" s="16" t="e">
        <f t="shared" si="21"/>
        <v>#REF!</v>
      </c>
      <c r="AD54" s="16" t="e">
        <f t="shared" si="21"/>
        <v>#REF!</v>
      </c>
      <c r="AE54" s="43"/>
    </row>
    <row r="55" spans="2:31" ht="20" customHeight="1" x14ac:dyDescent="0.2">
      <c r="B55" s="7">
        <f>B54+1</f>
        <v>32</v>
      </c>
      <c r="C55" s="8" t="e">
        <f>VLOOKUP('Kontrollmatrix der Begegnungen'!B55,Teams!$A$2:$C$19,3,FALSE)</f>
        <v>#REF!</v>
      </c>
      <c r="D55" s="8" t="e">
        <f>VLOOKUP('Kontrollmatrix der Begegnungen'!C55,Teams!$A$2:$C$19,3,FALSE)</f>
        <v>#REF!</v>
      </c>
      <c r="E55" s="8" t="e">
        <f>VLOOKUP('Kontrollmatrix der Begegnungen'!D55,Teams!$A$2:$C$19,3,FALSE)</f>
        <v>#REF!</v>
      </c>
      <c r="F55" s="8" t="e">
        <f>VLOOKUP('Kontrollmatrix der Begegnungen'!E55,Teams!$A$2:$C$19,3,FALSE)</f>
        <v>#REF!</v>
      </c>
      <c r="G55" s="8" t="e">
        <f>VLOOKUP('Kontrollmatrix der Begegnungen'!F55,Teams!$A$2:$C$19,3,FALSE)</f>
        <v>#REF!</v>
      </c>
      <c r="H55" s="8" t="e">
        <f>VLOOKUP('Kontrollmatrix der Begegnungen'!G55,Teams!$A$2:$C$19,3,FALSE)</f>
        <v>#REF!</v>
      </c>
      <c r="J55" s="7">
        <f>B55</f>
        <v>32</v>
      </c>
      <c r="K55" s="8"/>
      <c r="L55" s="8"/>
      <c r="M55" s="8"/>
      <c r="N55" s="8"/>
      <c r="O55" s="8"/>
      <c r="P55" s="8"/>
      <c r="Q55" s="49" t="str">
        <f>IF(ISBLANK(K55),"",VALUE(MID(J55,1,3)))</f>
        <v/>
      </c>
      <c r="R55" s="18" t="str">
        <f t="shared" si="20"/>
        <v>------</v>
      </c>
      <c r="S55" s="18" t="str">
        <f t="shared" si="20"/>
        <v>------</v>
      </c>
      <c r="T55" s="18" t="str">
        <f t="shared" si="20"/>
        <v>------</v>
      </c>
      <c r="U55" s="18" t="str">
        <f t="shared" si="20"/>
        <v>------</v>
      </c>
      <c r="V55" s="18" t="str">
        <f t="shared" si="20"/>
        <v>------</v>
      </c>
      <c r="W55" s="18" t="str">
        <f t="shared" si="20"/>
        <v>------</v>
      </c>
      <c r="X55" s="16"/>
      <c r="Y55" s="16" t="e">
        <f t="shared" si="21"/>
        <v>#REF!</v>
      </c>
      <c r="Z55" s="16" t="e">
        <f t="shared" si="21"/>
        <v>#REF!</v>
      </c>
      <c r="AA55" s="16" t="e">
        <f t="shared" si="21"/>
        <v>#REF!</v>
      </c>
      <c r="AB55" s="16" t="e">
        <f t="shared" si="21"/>
        <v>#REF!</v>
      </c>
      <c r="AC55" s="16" t="e">
        <f t="shared" si="21"/>
        <v>#REF!</v>
      </c>
      <c r="AD55" s="16" t="e">
        <f t="shared" si="21"/>
        <v>#REF!</v>
      </c>
      <c r="AE55" s="43"/>
    </row>
    <row r="56" spans="2:31" ht="20" customHeight="1" x14ac:dyDescent="0.2">
      <c r="B56" s="5">
        <f>B55+1</f>
        <v>33</v>
      </c>
      <c r="C56" s="6" t="e">
        <f>VLOOKUP('Kontrollmatrix der Begegnungen'!B56,Teams!$A$2:$C$19,3,FALSE)</f>
        <v>#REF!</v>
      </c>
      <c r="D56" s="6" t="e">
        <f>VLOOKUP('Kontrollmatrix der Begegnungen'!C56,Teams!$A$2:$C$19,3,FALSE)</f>
        <v>#REF!</v>
      </c>
      <c r="E56" s="6" t="e">
        <f>VLOOKUP('Kontrollmatrix der Begegnungen'!D56,Teams!$A$2:$C$19,3,FALSE)</f>
        <v>#REF!</v>
      </c>
      <c r="F56" s="6" t="e">
        <f>VLOOKUP('Kontrollmatrix der Begegnungen'!E56,Teams!$A$2:$C$19,3,FALSE)</f>
        <v>#REF!</v>
      </c>
      <c r="G56" s="6" t="e">
        <f>VLOOKUP('Kontrollmatrix der Begegnungen'!F56,Teams!$A$2:$C$19,3,FALSE)</f>
        <v>#REF!</v>
      </c>
      <c r="H56" s="6" t="e">
        <f>VLOOKUP('Kontrollmatrix der Begegnungen'!G56,Teams!$A$2:$C$19,3,FALSE)</f>
        <v>#REF!</v>
      </c>
      <c r="J56" s="5">
        <f>B56</f>
        <v>33</v>
      </c>
      <c r="K56" s="6"/>
      <c r="L56" s="6"/>
      <c r="M56" s="6"/>
      <c r="N56" s="6"/>
      <c r="O56" s="6"/>
      <c r="P56" s="6"/>
      <c r="Q56" s="49" t="str">
        <f>IF(ISBLANK(K56),"",VALUE(MID(J56,1,3)))</f>
        <v/>
      </c>
      <c r="R56" s="18" t="str">
        <f t="shared" si="20"/>
        <v>------</v>
      </c>
      <c r="S56" s="18" t="str">
        <f t="shared" si="20"/>
        <v>------</v>
      </c>
      <c r="T56" s="18" t="str">
        <f t="shared" si="20"/>
        <v>------</v>
      </c>
      <c r="U56" s="18" t="str">
        <f t="shared" si="20"/>
        <v>------</v>
      </c>
      <c r="V56" s="18" t="str">
        <f t="shared" si="20"/>
        <v>------</v>
      </c>
      <c r="W56" s="18" t="str">
        <f t="shared" si="20"/>
        <v>------</v>
      </c>
      <c r="X56" s="16"/>
      <c r="Y56" s="16" t="e">
        <f t="shared" si="21"/>
        <v>#REF!</v>
      </c>
      <c r="Z56" s="16" t="e">
        <f t="shared" si="21"/>
        <v>#REF!</v>
      </c>
      <c r="AA56" s="16" t="e">
        <f t="shared" si="21"/>
        <v>#REF!</v>
      </c>
      <c r="AB56" s="16" t="e">
        <f t="shared" si="21"/>
        <v>#REF!</v>
      </c>
      <c r="AC56" s="16" t="e">
        <f t="shared" si="21"/>
        <v>#REF!</v>
      </c>
      <c r="AD56" s="16" t="e">
        <f t="shared" si="21"/>
        <v>#REF!</v>
      </c>
      <c r="AE56" s="43"/>
    </row>
    <row r="57" spans="2:31" ht="20" customHeight="1" x14ac:dyDescent="0.3">
      <c r="B57" s="57" t="str">
        <f>'Kontrollmatrix der Begegnungen'!A57</f>
        <v>Flight 12</v>
      </c>
      <c r="C57" s="61"/>
      <c r="D57" s="62"/>
      <c r="E57" s="63"/>
      <c r="F57" s="64"/>
      <c r="G57" s="65"/>
      <c r="H57" s="66"/>
      <c r="J57" s="11" t="str">
        <f>"Ergebnis "&amp;B57</f>
        <v>Ergebnis Flight 12</v>
      </c>
      <c r="K57" s="12"/>
      <c r="L57" s="13"/>
      <c r="M57" s="13"/>
      <c r="N57" s="13"/>
      <c r="O57" s="13"/>
      <c r="P57" s="13"/>
      <c r="R57" s="16" t="e">
        <f>Y59&amp;Z59&amp;AA59&amp;AB59&amp;AC59&amp;AD59&amp;Y60&amp;Z60&amp;AA60&amp;AB60&amp;AC60&amp;AD60&amp;Y61&amp;Z61&amp;AA61&amp;AB61&amp;AC61&amp;AD61</f>
        <v>#REF!</v>
      </c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43"/>
    </row>
    <row r="58" spans="2:31" ht="16" customHeight="1" x14ac:dyDescent="0.25">
      <c r="B58" s="9" t="s">
        <v>39</v>
      </c>
      <c r="C58" s="72" t="s">
        <v>50</v>
      </c>
      <c r="D58" s="71" t="s">
        <v>51</v>
      </c>
      <c r="E58" s="70" t="s">
        <v>52</v>
      </c>
      <c r="F58" s="69" t="s">
        <v>53</v>
      </c>
      <c r="G58" s="68" t="s">
        <v>54</v>
      </c>
      <c r="H58" s="67" t="s">
        <v>55</v>
      </c>
      <c r="I58" s="39"/>
      <c r="J58" s="14" t="s">
        <v>39</v>
      </c>
      <c r="K58" s="15" t="s">
        <v>98</v>
      </c>
      <c r="L58" s="15" t="s">
        <v>99</v>
      </c>
      <c r="M58" s="15" t="s">
        <v>100</v>
      </c>
      <c r="N58" s="15" t="s">
        <v>101</v>
      </c>
      <c r="O58" s="15" t="s">
        <v>102</v>
      </c>
      <c r="P58" s="41" t="s">
        <v>103</v>
      </c>
      <c r="Q58" s="50" t="s">
        <v>39</v>
      </c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4"/>
    </row>
    <row r="59" spans="2:31" ht="20" customHeight="1" x14ac:dyDescent="0.2">
      <c r="B59" s="5">
        <f>1+B56</f>
        <v>34</v>
      </c>
      <c r="C59" s="6" t="e">
        <f>VLOOKUP('Kontrollmatrix der Begegnungen'!B59,Teams!$A$2:$C$19,3,FALSE)</f>
        <v>#REF!</v>
      </c>
      <c r="D59" s="6" t="e">
        <f>VLOOKUP('Kontrollmatrix der Begegnungen'!C59,Teams!$A$2:$C$19,3,FALSE)</f>
        <v>#REF!</v>
      </c>
      <c r="E59" s="6" t="e">
        <f>VLOOKUP('Kontrollmatrix der Begegnungen'!D59,Teams!$A$2:$C$19,3,FALSE)</f>
        <v>#REF!</v>
      </c>
      <c r="F59" s="6" t="e">
        <f>VLOOKUP('Kontrollmatrix der Begegnungen'!E59,Teams!$A$2:$C$19,3,FALSE)</f>
        <v>#REF!</v>
      </c>
      <c r="G59" s="6" t="e">
        <f>VLOOKUP('Kontrollmatrix der Begegnungen'!F59,Teams!$A$2:$C$19,3,FALSE)</f>
        <v>#REF!</v>
      </c>
      <c r="H59" s="6" t="e">
        <f>VLOOKUP('Kontrollmatrix der Begegnungen'!G59,Teams!$A$2:$C$19,3,FALSE)</f>
        <v>#REF!</v>
      </c>
      <c r="J59" s="5">
        <f>B59</f>
        <v>34</v>
      </c>
      <c r="K59" s="6"/>
      <c r="L59" s="6"/>
      <c r="M59" s="6"/>
      <c r="N59" s="6"/>
      <c r="O59" s="6"/>
      <c r="P59" s="6"/>
      <c r="Q59" s="49" t="str">
        <f>IF(ISBLANK(K59),"",VALUE(MID(J59,1,3)))</f>
        <v/>
      </c>
      <c r="R59" s="18" t="str">
        <f t="shared" ref="R59:W61" si="22">IF(ISNUMBER(K59),(6-K59),IF(OR(K59="DSQ",K59="DNF",K59="DNS",K59="OCS"),0,"------"))</f>
        <v>------</v>
      </c>
      <c r="S59" s="18" t="str">
        <f t="shared" si="22"/>
        <v>------</v>
      </c>
      <c r="T59" s="18" t="str">
        <f t="shared" si="22"/>
        <v>------</v>
      </c>
      <c r="U59" s="18" t="str">
        <f t="shared" si="22"/>
        <v>------</v>
      </c>
      <c r="V59" s="18" t="str">
        <f t="shared" si="22"/>
        <v>------</v>
      </c>
      <c r="W59" s="18" t="str">
        <f t="shared" si="22"/>
        <v>------</v>
      </c>
      <c r="X59" s="16"/>
      <c r="Y59" s="16" t="e">
        <f t="shared" ref="Y59:AD61" si="23">IF(R59&gt;=0,C59&amp;"="&amp;TEXT(R59,"000,00"),C59&amp;"="&amp;TEXT(R59,"00,00"))</f>
        <v>#REF!</v>
      </c>
      <c r="Z59" s="16" t="e">
        <f t="shared" si="23"/>
        <v>#REF!</v>
      </c>
      <c r="AA59" s="16" t="e">
        <f t="shared" si="23"/>
        <v>#REF!</v>
      </c>
      <c r="AB59" s="16" t="e">
        <f t="shared" si="23"/>
        <v>#REF!</v>
      </c>
      <c r="AC59" s="16" t="e">
        <f t="shared" si="23"/>
        <v>#REF!</v>
      </c>
      <c r="AD59" s="16" t="e">
        <f t="shared" si="23"/>
        <v>#REF!</v>
      </c>
      <c r="AE59" s="43"/>
    </row>
    <row r="60" spans="2:31" ht="20" customHeight="1" x14ac:dyDescent="0.2">
      <c r="B60" s="7">
        <f>B59+1</f>
        <v>35</v>
      </c>
      <c r="C60" s="8" t="e">
        <f>VLOOKUP('Kontrollmatrix der Begegnungen'!B60,Teams!$A$2:$C$19,3,FALSE)</f>
        <v>#REF!</v>
      </c>
      <c r="D60" s="8" t="e">
        <f>VLOOKUP('Kontrollmatrix der Begegnungen'!C60,Teams!$A$2:$C$19,3,FALSE)</f>
        <v>#REF!</v>
      </c>
      <c r="E60" s="8" t="e">
        <f>VLOOKUP('Kontrollmatrix der Begegnungen'!D60,Teams!$A$2:$C$19,3,FALSE)</f>
        <v>#REF!</v>
      </c>
      <c r="F60" s="8" t="e">
        <f>VLOOKUP('Kontrollmatrix der Begegnungen'!E60,Teams!$A$2:$C$19,3,FALSE)</f>
        <v>#REF!</v>
      </c>
      <c r="G60" s="8" t="e">
        <f>VLOOKUP('Kontrollmatrix der Begegnungen'!F60,Teams!$A$2:$C$19,3,FALSE)</f>
        <v>#REF!</v>
      </c>
      <c r="H60" s="8" t="e">
        <f>VLOOKUP('Kontrollmatrix der Begegnungen'!G60,Teams!$A$2:$C$19,3,FALSE)</f>
        <v>#REF!</v>
      </c>
      <c r="J60" s="7">
        <f>B60</f>
        <v>35</v>
      </c>
      <c r="K60" s="8"/>
      <c r="L60" s="8"/>
      <c r="M60" s="8"/>
      <c r="N60" s="8"/>
      <c r="O60" s="8"/>
      <c r="P60" s="8"/>
      <c r="Q60" s="49" t="str">
        <f>IF(ISBLANK(K60),"",VALUE(MID(J60,1,3)))</f>
        <v/>
      </c>
      <c r="R60" s="18" t="str">
        <f t="shared" si="22"/>
        <v>------</v>
      </c>
      <c r="S60" s="18" t="str">
        <f t="shared" si="22"/>
        <v>------</v>
      </c>
      <c r="T60" s="18" t="str">
        <f t="shared" si="22"/>
        <v>------</v>
      </c>
      <c r="U60" s="18" t="str">
        <f t="shared" si="22"/>
        <v>------</v>
      </c>
      <c r="V60" s="18" t="str">
        <f t="shared" si="22"/>
        <v>------</v>
      </c>
      <c r="W60" s="18" t="str">
        <f t="shared" si="22"/>
        <v>------</v>
      </c>
      <c r="X60" s="16"/>
      <c r="Y60" s="16" t="e">
        <f t="shared" si="23"/>
        <v>#REF!</v>
      </c>
      <c r="Z60" s="16" t="e">
        <f t="shared" si="23"/>
        <v>#REF!</v>
      </c>
      <c r="AA60" s="16" t="e">
        <f t="shared" si="23"/>
        <v>#REF!</v>
      </c>
      <c r="AB60" s="16" t="e">
        <f t="shared" si="23"/>
        <v>#REF!</v>
      </c>
      <c r="AC60" s="16" t="e">
        <f t="shared" si="23"/>
        <v>#REF!</v>
      </c>
      <c r="AD60" s="16" t="e">
        <f t="shared" si="23"/>
        <v>#REF!</v>
      </c>
      <c r="AE60" s="43"/>
    </row>
    <row r="61" spans="2:31" ht="20" customHeight="1" x14ac:dyDescent="0.2">
      <c r="B61" s="5">
        <f>B60+1</f>
        <v>36</v>
      </c>
      <c r="C61" s="6" t="e">
        <f>VLOOKUP('Kontrollmatrix der Begegnungen'!B61,Teams!$A$2:$C$19,3,FALSE)</f>
        <v>#REF!</v>
      </c>
      <c r="D61" s="6" t="e">
        <f>VLOOKUP('Kontrollmatrix der Begegnungen'!C61,Teams!$A$2:$C$19,3,FALSE)</f>
        <v>#REF!</v>
      </c>
      <c r="E61" s="6" t="e">
        <f>VLOOKUP('Kontrollmatrix der Begegnungen'!D61,Teams!$A$2:$C$19,3,FALSE)</f>
        <v>#REF!</v>
      </c>
      <c r="F61" s="6" t="e">
        <f>VLOOKUP('Kontrollmatrix der Begegnungen'!E61,Teams!$A$2:$C$19,3,FALSE)</f>
        <v>#REF!</v>
      </c>
      <c r="G61" s="6" t="e">
        <f>VLOOKUP('Kontrollmatrix der Begegnungen'!F61,Teams!$A$2:$C$19,3,FALSE)</f>
        <v>#REF!</v>
      </c>
      <c r="H61" s="6" t="e">
        <f>VLOOKUP('Kontrollmatrix der Begegnungen'!G61,Teams!$A$2:$C$19,3,FALSE)</f>
        <v>#REF!</v>
      </c>
      <c r="J61" s="5">
        <f>B61</f>
        <v>36</v>
      </c>
      <c r="K61" s="6"/>
      <c r="L61" s="6"/>
      <c r="M61" s="6"/>
      <c r="N61" s="6"/>
      <c r="O61" s="6"/>
      <c r="P61" s="6"/>
      <c r="Q61" s="49" t="str">
        <f>IF(ISBLANK(K61),"",VALUE(MID(J61,1,3)))</f>
        <v/>
      </c>
      <c r="R61" s="18" t="str">
        <f t="shared" si="22"/>
        <v>------</v>
      </c>
      <c r="S61" s="18" t="str">
        <f t="shared" si="22"/>
        <v>------</v>
      </c>
      <c r="T61" s="18" t="str">
        <f t="shared" si="22"/>
        <v>------</v>
      </c>
      <c r="U61" s="18" t="str">
        <f t="shared" si="22"/>
        <v>------</v>
      </c>
      <c r="V61" s="18" t="str">
        <f t="shared" si="22"/>
        <v>------</v>
      </c>
      <c r="W61" s="18" t="str">
        <f t="shared" si="22"/>
        <v>------</v>
      </c>
      <c r="X61" s="16"/>
      <c r="Y61" s="16" t="e">
        <f t="shared" si="23"/>
        <v>#REF!</v>
      </c>
      <c r="Z61" s="16" t="e">
        <f t="shared" si="23"/>
        <v>#REF!</v>
      </c>
      <c r="AA61" s="16" t="e">
        <f t="shared" si="23"/>
        <v>#REF!</v>
      </c>
      <c r="AB61" s="16" t="e">
        <f t="shared" si="23"/>
        <v>#REF!</v>
      </c>
      <c r="AC61" s="16" t="e">
        <f t="shared" si="23"/>
        <v>#REF!</v>
      </c>
      <c r="AD61" s="16" t="e">
        <f t="shared" si="23"/>
        <v>#REF!</v>
      </c>
      <c r="AE61" s="43"/>
    </row>
    <row r="62" spans="2:31" ht="20" customHeight="1" x14ac:dyDescent="0.3">
      <c r="B62" s="57" t="str">
        <f>'Kontrollmatrix der Begegnungen'!A62</f>
        <v>Flight 13</v>
      </c>
      <c r="C62" s="61"/>
      <c r="D62" s="62"/>
      <c r="E62" s="63"/>
      <c r="F62" s="64"/>
      <c r="G62" s="65"/>
      <c r="H62" s="66"/>
      <c r="J62" s="11" t="str">
        <f>"Ergebnis "&amp;B62</f>
        <v>Ergebnis Flight 13</v>
      </c>
      <c r="K62" s="12"/>
      <c r="L62" s="13"/>
      <c r="M62" s="13"/>
      <c r="N62" s="13"/>
      <c r="O62" s="13"/>
      <c r="P62" s="13"/>
      <c r="R62" s="16" t="e">
        <f>Y64&amp;Z64&amp;AA64&amp;AB64&amp;AC64&amp;AD64&amp;Y65&amp;Z65&amp;AA65&amp;AB65&amp;AC65&amp;AD65&amp;Y66&amp;Z66&amp;AA66&amp;AB66&amp;AC66&amp;AD66</f>
        <v>#REF!</v>
      </c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43"/>
    </row>
    <row r="63" spans="2:31" ht="16" customHeight="1" x14ac:dyDescent="0.25">
      <c r="B63" s="9" t="s">
        <v>39</v>
      </c>
      <c r="C63" s="72" t="s">
        <v>50</v>
      </c>
      <c r="D63" s="71" t="s">
        <v>51</v>
      </c>
      <c r="E63" s="70" t="s">
        <v>52</v>
      </c>
      <c r="F63" s="69" t="s">
        <v>53</v>
      </c>
      <c r="G63" s="68" t="s">
        <v>54</v>
      </c>
      <c r="H63" s="67" t="s">
        <v>55</v>
      </c>
      <c r="I63" s="39"/>
      <c r="J63" s="14" t="s">
        <v>39</v>
      </c>
      <c r="K63" s="15" t="s">
        <v>98</v>
      </c>
      <c r="L63" s="15" t="s">
        <v>99</v>
      </c>
      <c r="M63" s="15" t="s">
        <v>100</v>
      </c>
      <c r="N63" s="15" t="s">
        <v>101</v>
      </c>
      <c r="O63" s="15" t="s">
        <v>102</v>
      </c>
      <c r="P63" s="41" t="s">
        <v>103</v>
      </c>
      <c r="Q63" s="50" t="s">
        <v>39</v>
      </c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4"/>
    </row>
    <row r="64" spans="2:31" ht="20" customHeight="1" x14ac:dyDescent="0.2">
      <c r="B64" s="5">
        <f>1+B61</f>
        <v>37</v>
      </c>
      <c r="C64" s="6" t="e">
        <f>VLOOKUP('Kontrollmatrix der Begegnungen'!B64,Teams!$A$2:$C$19,3,FALSE)</f>
        <v>#REF!</v>
      </c>
      <c r="D64" s="6" t="e">
        <f>VLOOKUP('Kontrollmatrix der Begegnungen'!C64,Teams!$A$2:$C$19,3,FALSE)</f>
        <v>#REF!</v>
      </c>
      <c r="E64" s="6" t="e">
        <f>VLOOKUP('Kontrollmatrix der Begegnungen'!D64,Teams!$A$2:$C$19,3,FALSE)</f>
        <v>#REF!</v>
      </c>
      <c r="F64" s="6" t="e">
        <f>VLOOKUP('Kontrollmatrix der Begegnungen'!E64,Teams!$A$2:$C$19,3,FALSE)</f>
        <v>#REF!</v>
      </c>
      <c r="G64" s="6" t="e">
        <f>VLOOKUP('Kontrollmatrix der Begegnungen'!F64,Teams!$A$2:$C$19,3,FALSE)</f>
        <v>#REF!</v>
      </c>
      <c r="H64" s="6" t="e">
        <f>VLOOKUP('Kontrollmatrix der Begegnungen'!G64,Teams!$A$2:$C$19,3,FALSE)</f>
        <v>#REF!</v>
      </c>
      <c r="J64" s="5">
        <f>B64</f>
        <v>37</v>
      </c>
      <c r="K64" s="6"/>
      <c r="L64" s="6"/>
      <c r="M64" s="6"/>
      <c r="N64" s="6"/>
      <c r="O64" s="6"/>
      <c r="P64" s="6"/>
      <c r="Q64" s="49" t="str">
        <f>IF(ISBLANK(K64),"",VALUE(MID(J64,1,3)))</f>
        <v/>
      </c>
      <c r="R64" s="18" t="str">
        <f t="shared" ref="R64:W66" si="24">IF(ISNUMBER(K64),(6-K64),IF(OR(K64="DSQ",K64="DNF",K64="DNS",K64="OCS"),0,"------"))</f>
        <v>------</v>
      </c>
      <c r="S64" s="18" t="str">
        <f t="shared" si="24"/>
        <v>------</v>
      </c>
      <c r="T64" s="18" t="str">
        <f t="shared" si="24"/>
        <v>------</v>
      </c>
      <c r="U64" s="18" t="str">
        <f t="shared" si="24"/>
        <v>------</v>
      </c>
      <c r="V64" s="18" t="str">
        <f t="shared" si="24"/>
        <v>------</v>
      </c>
      <c r="W64" s="18" t="str">
        <f t="shared" si="24"/>
        <v>------</v>
      </c>
      <c r="X64" s="16"/>
      <c r="Y64" s="16" t="e">
        <f t="shared" ref="Y64:AD66" si="25">IF(R64&gt;=0,C64&amp;"="&amp;TEXT(R64,"000,00"),C64&amp;"="&amp;TEXT(R64,"00,00"))</f>
        <v>#REF!</v>
      </c>
      <c r="Z64" s="16" t="e">
        <f t="shared" si="25"/>
        <v>#REF!</v>
      </c>
      <c r="AA64" s="16" t="e">
        <f t="shared" si="25"/>
        <v>#REF!</v>
      </c>
      <c r="AB64" s="16" t="e">
        <f t="shared" si="25"/>
        <v>#REF!</v>
      </c>
      <c r="AC64" s="16" t="e">
        <f t="shared" si="25"/>
        <v>#REF!</v>
      </c>
      <c r="AD64" s="16" t="e">
        <f t="shared" si="25"/>
        <v>#REF!</v>
      </c>
      <c r="AE64" s="43"/>
    </row>
    <row r="65" spans="2:31" ht="20" customHeight="1" x14ac:dyDescent="0.2">
      <c r="B65" s="7">
        <f>B64+1</f>
        <v>38</v>
      </c>
      <c r="C65" s="8" t="e">
        <f>VLOOKUP('Kontrollmatrix der Begegnungen'!B65,Teams!$A$2:$C$19,3,FALSE)</f>
        <v>#REF!</v>
      </c>
      <c r="D65" s="8" t="e">
        <f>VLOOKUP('Kontrollmatrix der Begegnungen'!C65,Teams!$A$2:$C$19,3,FALSE)</f>
        <v>#REF!</v>
      </c>
      <c r="E65" s="8" t="e">
        <f>VLOOKUP('Kontrollmatrix der Begegnungen'!D65,Teams!$A$2:$C$19,3,FALSE)</f>
        <v>#REF!</v>
      </c>
      <c r="F65" s="8" t="e">
        <f>VLOOKUP('Kontrollmatrix der Begegnungen'!E65,Teams!$A$2:$C$19,3,FALSE)</f>
        <v>#REF!</v>
      </c>
      <c r="G65" s="8" t="e">
        <f>VLOOKUP('Kontrollmatrix der Begegnungen'!F65,Teams!$A$2:$C$19,3,FALSE)</f>
        <v>#REF!</v>
      </c>
      <c r="H65" s="8" t="e">
        <f>VLOOKUP('Kontrollmatrix der Begegnungen'!G65,Teams!$A$2:$C$19,3,FALSE)</f>
        <v>#REF!</v>
      </c>
      <c r="J65" s="7">
        <f>B65</f>
        <v>38</v>
      </c>
      <c r="K65" s="8"/>
      <c r="L65" s="8"/>
      <c r="M65" s="8"/>
      <c r="N65" s="8"/>
      <c r="O65" s="8"/>
      <c r="P65" s="8"/>
      <c r="Q65" s="49" t="str">
        <f>IF(ISBLANK(K65),"",VALUE(MID(J65,1,3)))</f>
        <v/>
      </c>
      <c r="R65" s="18" t="str">
        <f t="shared" si="24"/>
        <v>------</v>
      </c>
      <c r="S65" s="18" t="str">
        <f t="shared" si="24"/>
        <v>------</v>
      </c>
      <c r="T65" s="18" t="str">
        <f t="shared" si="24"/>
        <v>------</v>
      </c>
      <c r="U65" s="18" t="str">
        <f t="shared" si="24"/>
        <v>------</v>
      </c>
      <c r="V65" s="18" t="str">
        <f t="shared" si="24"/>
        <v>------</v>
      </c>
      <c r="W65" s="18" t="str">
        <f t="shared" si="24"/>
        <v>------</v>
      </c>
      <c r="X65" s="16"/>
      <c r="Y65" s="16" t="e">
        <f t="shared" si="25"/>
        <v>#REF!</v>
      </c>
      <c r="Z65" s="16" t="e">
        <f t="shared" si="25"/>
        <v>#REF!</v>
      </c>
      <c r="AA65" s="16" t="e">
        <f t="shared" si="25"/>
        <v>#REF!</v>
      </c>
      <c r="AB65" s="16" t="e">
        <f t="shared" si="25"/>
        <v>#REF!</v>
      </c>
      <c r="AC65" s="16" t="e">
        <f t="shared" si="25"/>
        <v>#REF!</v>
      </c>
      <c r="AD65" s="16" t="e">
        <f t="shared" si="25"/>
        <v>#REF!</v>
      </c>
      <c r="AE65" s="43"/>
    </row>
    <row r="66" spans="2:31" ht="20" customHeight="1" x14ac:dyDescent="0.2">
      <c r="B66" s="5">
        <f>B65+1</f>
        <v>39</v>
      </c>
      <c r="C66" s="6" t="e">
        <f>VLOOKUP('Kontrollmatrix der Begegnungen'!B66,Teams!$A$2:$C$19,3,FALSE)</f>
        <v>#REF!</v>
      </c>
      <c r="D66" s="6" t="e">
        <f>VLOOKUP('Kontrollmatrix der Begegnungen'!C66,Teams!$A$2:$C$19,3,FALSE)</f>
        <v>#REF!</v>
      </c>
      <c r="E66" s="6" t="e">
        <f>VLOOKUP('Kontrollmatrix der Begegnungen'!D66,Teams!$A$2:$C$19,3,FALSE)</f>
        <v>#REF!</v>
      </c>
      <c r="F66" s="6" t="e">
        <f>VLOOKUP('Kontrollmatrix der Begegnungen'!E66,Teams!$A$2:$C$19,3,FALSE)</f>
        <v>#REF!</v>
      </c>
      <c r="G66" s="6" t="e">
        <f>VLOOKUP('Kontrollmatrix der Begegnungen'!F66,Teams!$A$2:$C$19,3,FALSE)</f>
        <v>#REF!</v>
      </c>
      <c r="H66" s="6" t="e">
        <f>VLOOKUP('Kontrollmatrix der Begegnungen'!G66,Teams!$A$2:$C$19,3,FALSE)</f>
        <v>#REF!</v>
      </c>
      <c r="J66" s="5">
        <f>B66</f>
        <v>39</v>
      </c>
      <c r="K66" s="6"/>
      <c r="L66" s="6"/>
      <c r="M66" s="6"/>
      <c r="N66" s="6"/>
      <c r="O66" s="6"/>
      <c r="P66" s="6"/>
      <c r="Q66" s="49" t="str">
        <f>IF(ISBLANK(K66),"",VALUE(MID(J66,1,3)))</f>
        <v/>
      </c>
      <c r="R66" s="18" t="str">
        <f t="shared" si="24"/>
        <v>------</v>
      </c>
      <c r="S66" s="18" t="str">
        <f t="shared" si="24"/>
        <v>------</v>
      </c>
      <c r="T66" s="18" t="str">
        <f t="shared" si="24"/>
        <v>------</v>
      </c>
      <c r="U66" s="18" t="str">
        <f t="shared" si="24"/>
        <v>------</v>
      </c>
      <c r="V66" s="18" t="str">
        <f t="shared" si="24"/>
        <v>------</v>
      </c>
      <c r="W66" s="18" t="str">
        <f t="shared" si="24"/>
        <v>------</v>
      </c>
      <c r="X66" s="16"/>
      <c r="Y66" s="16" t="e">
        <f t="shared" si="25"/>
        <v>#REF!</v>
      </c>
      <c r="Z66" s="16" t="e">
        <f t="shared" si="25"/>
        <v>#REF!</v>
      </c>
      <c r="AA66" s="16" t="e">
        <f t="shared" si="25"/>
        <v>#REF!</v>
      </c>
      <c r="AB66" s="16" t="e">
        <f t="shared" si="25"/>
        <v>#REF!</v>
      </c>
      <c r="AC66" s="16" t="e">
        <f t="shared" si="25"/>
        <v>#REF!</v>
      </c>
      <c r="AD66" s="16" t="e">
        <f t="shared" si="25"/>
        <v>#REF!</v>
      </c>
      <c r="AE66" s="43"/>
    </row>
    <row r="67" spans="2:31" ht="20" customHeight="1" x14ac:dyDescent="0.3">
      <c r="B67" s="57" t="str">
        <f>'Kontrollmatrix der Begegnungen'!A67</f>
        <v>Flight 14</v>
      </c>
      <c r="C67" s="61"/>
      <c r="D67" s="62"/>
      <c r="E67" s="63"/>
      <c r="F67" s="64"/>
      <c r="G67" s="65"/>
      <c r="H67" s="66"/>
      <c r="J67" s="11" t="str">
        <f>"Ergebnis "&amp;B67</f>
        <v>Ergebnis Flight 14</v>
      </c>
      <c r="K67" s="12"/>
      <c r="L67" s="13"/>
      <c r="M67" s="13"/>
      <c r="N67" s="13"/>
      <c r="O67" s="13"/>
      <c r="P67" s="13"/>
      <c r="R67" s="16" t="e">
        <f>Y69&amp;Z69&amp;AA69&amp;AB69&amp;AC69&amp;AD69&amp;Y70&amp;Z70&amp;AA70&amp;AB70&amp;AC70&amp;AD70&amp;Y71&amp;Z71&amp;AA71&amp;AB71&amp;AC71&amp;AD71</f>
        <v>#REF!</v>
      </c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43"/>
    </row>
    <row r="68" spans="2:31" ht="16" customHeight="1" x14ac:dyDescent="0.25">
      <c r="B68" s="9" t="s">
        <v>39</v>
      </c>
      <c r="C68" s="72" t="s">
        <v>50</v>
      </c>
      <c r="D68" s="71" t="s">
        <v>51</v>
      </c>
      <c r="E68" s="70" t="s">
        <v>52</v>
      </c>
      <c r="F68" s="69" t="s">
        <v>53</v>
      </c>
      <c r="G68" s="68" t="s">
        <v>54</v>
      </c>
      <c r="H68" s="67" t="s">
        <v>55</v>
      </c>
      <c r="I68" s="39"/>
      <c r="J68" s="14" t="s">
        <v>39</v>
      </c>
      <c r="K68" s="15" t="s">
        <v>98</v>
      </c>
      <c r="L68" s="15" t="s">
        <v>99</v>
      </c>
      <c r="M68" s="15" t="s">
        <v>100</v>
      </c>
      <c r="N68" s="15" t="s">
        <v>101</v>
      </c>
      <c r="O68" s="15" t="s">
        <v>102</v>
      </c>
      <c r="P68" s="41" t="s">
        <v>103</v>
      </c>
      <c r="Q68" s="50" t="s">
        <v>39</v>
      </c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4"/>
    </row>
    <row r="69" spans="2:31" ht="20" customHeight="1" x14ac:dyDescent="0.2">
      <c r="B69" s="5">
        <f>1+B66</f>
        <v>40</v>
      </c>
      <c r="C69" s="6" t="e">
        <f>VLOOKUP('Kontrollmatrix der Begegnungen'!B69,Teams!$A$2:$C$19,3,FALSE)</f>
        <v>#REF!</v>
      </c>
      <c r="D69" s="6" t="e">
        <f>VLOOKUP('Kontrollmatrix der Begegnungen'!C69,Teams!$A$2:$C$19,3,FALSE)</f>
        <v>#REF!</v>
      </c>
      <c r="E69" s="6" t="e">
        <f>VLOOKUP('Kontrollmatrix der Begegnungen'!D69,Teams!$A$2:$C$19,3,FALSE)</f>
        <v>#REF!</v>
      </c>
      <c r="F69" s="6" t="e">
        <f>VLOOKUP('Kontrollmatrix der Begegnungen'!E69,Teams!$A$2:$C$19,3,FALSE)</f>
        <v>#REF!</v>
      </c>
      <c r="G69" s="6" t="e">
        <f>VLOOKUP('Kontrollmatrix der Begegnungen'!F69,Teams!$A$2:$C$19,3,FALSE)</f>
        <v>#REF!</v>
      </c>
      <c r="H69" s="6" t="e">
        <f>VLOOKUP('Kontrollmatrix der Begegnungen'!G69,Teams!$A$2:$C$19,3,FALSE)</f>
        <v>#REF!</v>
      </c>
      <c r="J69" s="5">
        <f>B69</f>
        <v>40</v>
      </c>
      <c r="K69" s="6"/>
      <c r="L69" s="6"/>
      <c r="M69" s="6"/>
      <c r="N69" s="6"/>
      <c r="O69" s="6"/>
      <c r="P69" s="6"/>
      <c r="Q69" s="49" t="str">
        <f>IF(ISBLANK(K69),"",VALUE(MID(J69,1,3)))</f>
        <v/>
      </c>
      <c r="R69" s="18" t="str">
        <f t="shared" ref="R69:W71" si="26">IF(ISNUMBER(K69),(6-K69),IF(OR(K69="DSQ",K69="DNF",K69="DNS",K69="OCS"),0,"------"))</f>
        <v>------</v>
      </c>
      <c r="S69" s="18" t="str">
        <f t="shared" si="26"/>
        <v>------</v>
      </c>
      <c r="T69" s="18" t="str">
        <f t="shared" si="26"/>
        <v>------</v>
      </c>
      <c r="U69" s="18" t="str">
        <f t="shared" si="26"/>
        <v>------</v>
      </c>
      <c r="V69" s="18" t="str">
        <f t="shared" si="26"/>
        <v>------</v>
      </c>
      <c r="W69" s="18" t="str">
        <f t="shared" si="26"/>
        <v>------</v>
      </c>
      <c r="X69" s="16"/>
      <c r="Y69" s="16" t="e">
        <f t="shared" ref="Y69:AD71" si="27">IF(R69&gt;=0,C69&amp;"="&amp;TEXT(R69,"000,00"),C69&amp;"="&amp;TEXT(R69,"00,00"))</f>
        <v>#REF!</v>
      </c>
      <c r="Z69" s="16" t="e">
        <f t="shared" si="27"/>
        <v>#REF!</v>
      </c>
      <c r="AA69" s="16" t="e">
        <f t="shared" si="27"/>
        <v>#REF!</v>
      </c>
      <c r="AB69" s="16" t="e">
        <f t="shared" si="27"/>
        <v>#REF!</v>
      </c>
      <c r="AC69" s="16" t="e">
        <f t="shared" si="27"/>
        <v>#REF!</v>
      </c>
      <c r="AD69" s="16" t="e">
        <f t="shared" si="27"/>
        <v>#REF!</v>
      </c>
      <c r="AE69" s="43"/>
    </row>
    <row r="70" spans="2:31" ht="20" customHeight="1" x14ac:dyDescent="0.2">
      <c r="B70" s="7">
        <f>B69+1</f>
        <v>41</v>
      </c>
      <c r="C70" s="8" t="e">
        <f>VLOOKUP('Kontrollmatrix der Begegnungen'!B70,Teams!$A$2:$C$19,3,FALSE)</f>
        <v>#REF!</v>
      </c>
      <c r="D70" s="8" t="e">
        <f>VLOOKUP('Kontrollmatrix der Begegnungen'!C70,Teams!$A$2:$C$19,3,FALSE)</f>
        <v>#REF!</v>
      </c>
      <c r="E70" s="8" t="e">
        <f>VLOOKUP('Kontrollmatrix der Begegnungen'!D70,Teams!$A$2:$C$19,3,FALSE)</f>
        <v>#REF!</v>
      </c>
      <c r="F70" s="8" t="e">
        <f>VLOOKUP('Kontrollmatrix der Begegnungen'!E70,Teams!$A$2:$C$19,3,FALSE)</f>
        <v>#REF!</v>
      </c>
      <c r="G70" s="8" t="e">
        <f>VLOOKUP('Kontrollmatrix der Begegnungen'!F70,Teams!$A$2:$C$19,3,FALSE)</f>
        <v>#REF!</v>
      </c>
      <c r="H70" s="8" t="e">
        <f>VLOOKUP('Kontrollmatrix der Begegnungen'!G70,Teams!$A$2:$C$19,3,FALSE)</f>
        <v>#REF!</v>
      </c>
      <c r="J70" s="7">
        <f>B70</f>
        <v>41</v>
      </c>
      <c r="K70" s="8"/>
      <c r="L70" s="8"/>
      <c r="M70" s="8"/>
      <c r="N70" s="8"/>
      <c r="O70" s="8"/>
      <c r="P70" s="8"/>
      <c r="Q70" s="49" t="str">
        <f>IF(ISBLANK(K70),"",VALUE(MID(J70,1,3)))</f>
        <v/>
      </c>
      <c r="R70" s="18" t="str">
        <f t="shared" si="26"/>
        <v>------</v>
      </c>
      <c r="S70" s="18" t="str">
        <f t="shared" si="26"/>
        <v>------</v>
      </c>
      <c r="T70" s="18" t="str">
        <f t="shared" si="26"/>
        <v>------</v>
      </c>
      <c r="U70" s="18" t="str">
        <f t="shared" si="26"/>
        <v>------</v>
      </c>
      <c r="V70" s="18" t="str">
        <f t="shared" si="26"/>
        <v>------</v>
      </c>
      <c r="W70" s="18" t="str">
        <f t="shared" si="26"/>
        <v>------</v>
      </c>
      <c r="X70" s="16"/>
      <c r="Y70" s="16" t="e">
        <f t="shared" si="27"/>
        <v>#REF!</v>
      </c>
      <c r="Z70" s="16" t="e">
        <f t="shared" si="27"/>
        <v>#REF!</v>
      </c>
      <c r="AA70" s="16" t="e">
        <f t="shared" si="27"/>
        <v>#REF!</v>
      </c>
      <c r="AB70" s="16" t="e">
        <f t="shared" si="27"/>
        <v>#REF!</v>
      </c>
      <c r="AC70" s="16" t="e">
        <f t="shared" si="27"/>
        <v>#REF!</v>
      </c>
      <c r="AD70" s="16" t="e">
        <f t="shared" si="27"/>
        <v>#REF!</v>
      </c>
      <c r="AE70" s="43"/>
    </row>
    <row r="71" spans="2:31" ht="20" customHeight="1" x14ac:dyDescent="0.2">
      <c r="B71" s="5">
        <f>B70+1</f>
        <v>42</v>
      </c>
      <c r="C71" s="6" t="e">
        <f>VLOOKUP('Kontrollmatrix der Begegnungen'!B71,Teams!$A$2:$C$19,3,FALSE)</f>
        <v>#REF!</v>
      </c>
      <c r="D71" s="6" t="e">
        <f>VLOOKUP('Kontrollmatrix der Begegnungen'!C71,Teams!$A$2:$C$19,3,FALSE)</f>
        <v>#REF!</v>
      </c>
      <c r="E71" s="6" t="e">
        <f>VLOOKUP('Kontrollmatrix der Begegnungen'!D71,Teams!$A$2:$C$19,3,FALSE)</f>
        <v>#REF!</v>
      </c>
      <c r="F71" s="6" t="e">
        <f>VLOOKUP('Kontrollmatrix der Begegnungen'!E71,Teams!$A$2:$C$19,3,FALSE)</f>
        <v>#REF!</v>
      </c>
      <c r="G71" s="6" t="e">
        <f>VLOOKUP('Kontrollmatrix der Begegnungen'!F71,Teams!$A$2:$C$19,3,FALSE)</f>
        <v>#REF!</v>
      </c>
      <c r="H71" s="6" t="e">
        <f>VLOOKUP('Kontrollmatrix der Begegnungen'!G71,Teams!$A$2:$C$19,3,FALSE)</f>
        <v>#REF!</v>
      </c>
      <c r="J71" s="5">
        <f>B71</f>
        <v>42</v>
      </c>
      <c r="K71" s="6"/>
      <c r="L71" s="6"/>
      <c r="M71" s="6"/>
      <c r="N71" s="6"/>
      <c r="O71" s="6"/>
      <c r="P71" s="6"/>
      <c r="Q71" s="49" t="str">
        <f>IF(ISBLANK(K71),"",VALUE(MID(J71,1,3)))</f>
        <v/>
      </c>
      <c r="R71" s="18" t="str">
        <f t="shared" si="26"/>
        <v>------</v>
      </c>
      <c r="S71" s="18" t="str">
        <f t="shared" si="26"/>
        <v>------</v>
      </c>
      <c r="T71" s="18" t="str">
        <f t="shared" si="26"/>
        <v>------</v>
      </c>
      <c r="U71" s="18" t="str">
        <f t="shared" si="26"/>
        <v>------</v>
      </c>
      <c r="V71" s="18" t="str">
        <f t="shared" si="26"/>
        <v>------</v>
      </c>
      <c r="W71" s="18" t="str">
        <f t="shared" si="26"/>
        <v>------</v>
      </c>
      <c r="X71" s="16"/>
      <c r="Y71" s="16" t="e">
        <f t="shared" si="27"/>
        <v>#REF!</v>
      </c>
      <c r="Z71" s="16" t="e">
        <f t="shared" si="27"/>
        <v>#REF!</v>
      </c>
      <c r="AA71" s="16" t="e">
        <f t="shared" si="27"/>
        <v>#REF!</v>
      </c>
      <c r="AB71" s="16" t="e">
        <f t="shared" si="27"/>
        <v>#REF!</v>
      </c>
      <c r="AC71" s="16" t="e">
        <f t="shared" si="27"/>
        <v>#REF!</v>
      </c>
      <c r="AD71" s="16" t="e">
        <f t="shared" si="27"/>
        <v>#REF!</v>
      </c>
      <c r="AE71" s="43"/>
    </row>
    <row r="72" spans="2:31" ht="20" customHeight="1" x14ac:dyDescent="0.3">
      <c r="B72" s="57" t="str">
        <f>'Kontrollmatrix der Begegnungen'!A72</f>
        <v>Flight 15</v>
      </c>
      <c r="C72" s="61"/>
      <c r="D72" s="62"/>
      <c r="E72" s="63"/>
      <c r="F72" s="64"/>
      <c r="G72" s="65"/>
      <c r="H72" s="66"/>
      <c r="J72" s="11" t="str">
        <f>"Ergebnis "&amp;B72</f>
        <v>Ergebnis Flight 15</v>
      </c>
      <c r="K72" s="12"/>
      <c r="L72" s="13"/>
      <c r="M72" s="13"/>
      <c r="N72" s="13"/>
      <c r="O72" s="13"/>
      <c r="P72" s="13"/>
      <c r="R72" s="16" t="e">
        <f>Y74&amp;Z74&amp;AA74&amp;AB74&amp;AC74&amp;AD74&amp;Y75&amp;Z75&amp;AA75&amp;AB75&amp;AC75&amp;AD75&amp;Y76&amp;Z76&amp;AA76&amp;AB76&amp;AC76&amp;AD76</f>
        <v>#REF!</v>
      </c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43"/>
    </row>
    <row r="73" spans="2:31" ht="16" customHeight="1" x14ac:dyDescent="0.25">
      <c r="B73" s="9" t="s">
        <v>39</v>
      </c>
      <c r="C73" s="72" t="s">
        <v>50</v>
      </c>
      <c r="D73" s="71" t="s">
        <v>51</v>
      </c>
      <c r="E73" s="70" t="s">
        <v>52</v>
      </c>
      <c r="F73" s="69" t="s">
        <v>53</v>
      </c>
      <c r="G73" s="68" t="s">
        <v>54</v>
      </c>
      <c r="H73" s="67" t="s">
        <v>55</v>
      </c>
      <c r="I73" s="39"/>
      <c r="J73" s="14" t="s">
        <v>39</v>
      </c>
      <c r="K73" s="15" t="s">
        <v>98</v>
      </c>
      <c r="L73" s="15" t="s">
        <v>99</v>
      </c>
      <c r="M73" s="15" t="s">
        <v>100</v>
      </c>
      <c r="N73" s="15" t="s">
        <v>101</v>
      </c>
      <c r="O73" s="15" t="s">
        <v>102</v>
      </c>
      <c r="P73" s="41" t="s">
        <v>103</v>
      </c>
      <c r="Q73" s="50" t="s">
        <v>39</v>
      </c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4"/>
    </row>
    <row r="74" spans="2:31" ht="20" customHeight="1" x14ac:dyDescent="0.2">
      <c r="B74" s="5">
        <f>1+B71</f>
        <v>43</v>
      </c>
      <c r="C74" s="6" t="e">
        <f>VLOOKUP('Kontrollmatrix der Begegnungen'!B74,Teams!$A$2:$C$19,3,FALSE)</f>
        <v>#REF!</v>
      </c>
      <c r="D74" s="6" t="e">
        <f>VLOOKUP('Kontrollmatrix der Begegnungen'!C74,Teams!$A$2:$C$19,3,FALSE)</f>
        <v>#REF!</v>
      </c>
      <c r="E74" s="6" t="e">
        <f>VLOOKUP('Kontrollmatrix der Begegnungen'!D74,Teams!$A$2:$C$19,3,FALSE)</f>
        <v>#REF!</v>
      </c>
      <c r="F74" s="6" t="e">
        <f>VLOOKUP('Kontrollmatrix der Begegnungen'!E74,Teams!$A$2:$C$19,3,FALSE)</f>
        <v>#REF!</v>
      </c>
      <c r="G74" s="6" t="e">
        <f>VLOOKUP('Kontrollmatrix der Begegnungen'!F74,Teams!$A$2:$C$19,3,FALSE)</f>
        <v>#REF!</v>
      </c>
      <c r="H74" s="6" t="e">
        <f>VLOOKUP('Kontrollmatrix der Begegnungen'!G74,Teams!$A$2:$C$19,3,FALSE)</f>
        <v>#REF!</v>
      </c>
      <c r="J74" s="5">
        <f>B74</f>
        <v>43</v>
      </c>
      <c r="K74" s="6"/>
      <c r="L74" s="6"/>
      <c r="M74" s="6"/>
      <c r="N74" s="6"/>
      <c r="O74" s="6"/>
      <c r="P74" s="6"/>
      <c r="Q74" s="49" t="str">
        <f>IF(ISBLANK(K74),"",VALUE(MID(J74,1,3)))</f>
        <v/>
      </c>
      <c r="R74" s="18" t="str">
        <f t="shared" ref="R74:W76" si="28">IF(ISNUMBER(K74),(6-K74),IF(OR(K74="DSQ",K74="DNF",K74="DNS",K74="OCS"),0,"------"))</f>
        <v>------</v>
      </c>
      <c r="S74" s="18" t="str">
        <f t="shared" si="28"/>
        <v>------</v>
      </c>
      <c r="T74" s="18" t="str">
        <f t="shared" si="28"/>
        <v>------</v>
      </c>
      <c r="U74" s="18" t="str">
        <f t="shared" si="28"/>
        <v>------</v>
      </c>
      <c r="V74" s="18" t="str">
        <f t="shared" si="28"/>
        <v>------</v>
      </c>
      <c r="W74" s="18" t="str">
        <f t="shared" si="28"/>
        <v>------</v>
      </c>
      <c r="X74" s="16"/>
      <c r="Y74" s="16" t="e">
        <f t="shared" ref="Y74:AD76" si="29">IF(R74&gt;=0,C74&amp;"="&amp;TEXT(R74,"000,00"),C74&amp;"="&amp;TEXT(R74,"00,00"))</f>
        <v>#REF!</v>
      </c>
      <c r="Z74" s="16" t="e">
        <f t="shared" si="29"/>
        <v>#REF!</v>
      </c>
      <c r="AA74" s="16" t="e">
        <f t="shared" si="29"/>
        <v>#REF!</v>
      </c>
      <c r="AB74" s="16" t="e">
        <f t="shared" si="29"/>
        <v>#REF!</v>
      </c>
      <c r="AC74" s="16" t="e">
        <f t="shared" si="29"/>
        <v>#REF!</v>
      </c>
      <c r="AD74" s="16" t="e">
        <f t="shared" si="29"/>
        <v>#REF!</v>
      </c>
      <c r="AE74" s="43"/>
    </row>
    <row r="75" spans="2:31" ht="20" customHeight="1" x14ac:dyDescent="0.2">
      <c r="B75" s="7">
        <f>B74+1</f>
        <v>44</v>
      </c>
      <c r="C75" s="8" t="e">
        <f>VLOOKUP('Kontrollmatrix der Begegnungen'!B75,Teams!$A$2:$C$19,3,FALSE)</f>
        <v>#REF!</v>
      </c>
      <c r="D75" s="8" t="e">
        <f>VLOOKUP('Kontrollmatrix der Begegnungen'!C75,Teams!$A$2:$C$19,3,FALSE)</f>
        <v>#REF!</v>
      </c>
      <c r="E75" s="8" t="e">
        <f>VLOOKUP('Kontrollmatrix der Begegnungen'!D75,Teams!$A$2:$C$19,3,FALSE)</f>
        <v>#REF!</v>
      </c>
      <c r="F75" s="8" t="e">
        <f>VLOOKUP('Kontrollmatrix der Begegnungen'!E75,Teams!$A$2:$C$19,3,FALSE)</f>
        <v>#REF!</v>
      </c>
      <c r="G75" s="8" t="e">
        <f>VLOOKUP('Kontrollmatrix der Begegnungen'!F75,Teams!$A$2:$C$19,3,FALSE)</f>
        <v>#REF!</v>
      </c>
      <c r="H75" s="8" t="e">
        <f>VLOOKUP('Kontrollmatrix der Begegnungen'!G75,Teams!$A$2:$C$19,3,FALSE)</f>
        <v>#REF!</v>
      </c>
      <c r="J75" s="7">
        <f>B75</f>
        <v>44</v>
      </c>
      <c r="K75" s="8"/>
      <c r="L75" s="8"/>
      <c r="M75" s="8"/>
      <c r="N75" s="8"/>
      <c r="O75" s="8"/>
      <c r="P75" s="8"/>
      <c r="Q75" s="49" t="str">
        <f>IF(ISBLANK(K75),"",VALUE(MID(J75,1,3)))</f>
        <v/>
      </c>
      <c r="R75" s="18" t="str">
        <f t="shared" si="28"/>
        <v>------</v>
      </c>
      <c r="S75" s="18" t="str">
        <f t="shared" si="28"/>
        <v>------</v>
      </c>
      <c r="T75" s="18" t="str">
        <f t="shared" si="28"/>
        <v>------</v>
      </c>
      <c r="U75" s="18" t="str">
        <f t="shared" si="28"/>
        <v>------</v>
      </c>
      <c r="V75" s="18" t="str">
        <f t="shared" si="28"/>
        <v>------</v>
      </c>
      <c r="W75" s="18" t="str">
        <f t="shared" si="28"/>
        <v>------</v>
      </c>
      <c r="X75" s="16"/>
      <c r="Y75" s="16" t="e">
        <f t="shared" si="29"/>
        <v>#REF!</v>
      </c>
      <c r="Z75" s="16" t="e">
        <f t="shared" si="29"/>
        <v>#REF!</v>
      </c>
      <c r="AA75" s="16" t="e">
        <f t="shared" si="29"/>
        <v>#REF!</v>
      </c>
      <c r="AB75" s="16" t="e">
        <f t="shared" si="29"/>
        <v>#REF!</v>
      </c>
      <c r="AC75" s="16" t="e">
        <f t="shared" si="29"/>
        <v>#REF!</v>
      </c>
      <c r="AD75" s="16" t="e">
        <f t="shared" si="29"/>
        <v>#REF!</v>
      </c>
      <c r="AE75" s="43"/>
    </row>
    <row r="76" spans="2:31" ht="20" customHeight="1" x14ac:dyDescent="0.2">
      <c r="B76" s="5">
        <f>B75+1</f>
        <v>45</v>
      </c>
      <c r="C76" s="6" t="e">
        <f>VLOOKUP('Kontrollmatrix der Begegnungen'!B76,Teams!$A$2:$C$19,3,FALSE)</f>
        <v>#REF!</v>
      </c>
      <c r="D76" s="6" t="e">
        <f>VLOOKUP('Kontrollmatrix der Begegnungen'!C76,Teams!$A$2:$C$19,3,FALSE)</f>
        <v>#REF!</v>
      </c>
      <c r="E76" s="6" t="e">
        <f>VLOOKUP('Kontrollmatrix der Begegnungen'!D76,Teams!$A$2:$C$19,3,FALSE)</f>
        <v>#REF!</v>
      </c>
      <c r="F76" s="6" t="e">
        <f>VLOOKUP('Kontrollmatrix der Begegnungen'!E76,Teams!$A$2:$C$19,3,FALSE)</f>
        <v>#REF!</v>
      </c>
      <c r="G76" s="6" t="e">
        <f>VLOOKUP('Kontrollmatrix der Begegnungen'!F76,Teams!$A$2:$C$19,3,FALSE)</f>
        <v>#REF!</v>
      </c>
      <c r="H76" s="6" t="e">
        <f>VLOOKUP('Kontrollmatrix der Begegnungen'!G76,Teams!$A$2:$C$19,3,FALSE)</f>
        <v>#REF!</v>
      </c>
      <c r="J76" s="5">
        <f>B76</f>
        <v>45</v>
      </c>
      <c r="K76" s="6"/>
      <c r="L76" s="6"/>
      <c r="M76" s="6"/>
      <c r="N76" s="6"/>
      <c r="O76" s="6"/>
      <c r="P76" s="6"/>
      <c r="Q76" s="49" t="str">
        <f>IF(ISBLANK(K76),"",VALUE(MID(J76,1,3)))</f>
        <v/>
      </c>
      <c r="R76" s="18" t="str">
        <f t="shared" si="28"/>
        <v>------</v>
      </c>
      <c r="S76" s="18" t="str">
        <f t="shared" si="28"/>
        <v>------</v>
      </c>
      <c r="T76" s="18" t="str">
        <f t="shared" si="28"/>
        <v>------</v>
      </c>
      <c r="U76" s="18" t="str">
        <f t="shared" si="28"/>
        <v>------</v>
      </c>
      <c r="V76" s="18" t="str">
        <f t="shared" si="28"/>
        <v>------</v>
      </c>
      <c r="W76" s="18" t="str">
        <f t="shared" si="28"/>
        <v>------</v>
      </c>
      <c r="X76" s="16"/>
      <c r="Y76" s="16" t="e">
        <f t="shared" si="29"/>
        <v>#REF!</v>
      </c>
      <c r="Z76" s="16" t="e">
        <f t="shared" si="29"/>
        <v>#REF!</v>
      </c>
      <c r="AA76" s="16" t="e">
        <f t="shared" si="29"/>
        <v>#REF!</v>
      </c>
      <c r="AB76" s="16" t="e">
        <f t="shared" si="29"/>
        <v>#REF!</v>
      </c>
      <c r="AC76" s="16" t="e">
        <f t="shared" si="29"/>
        <v>#REF!</v>
      </c>
      <c r="AD76" s="16" t="e">
        <f t="shared" si="29"/>
        <v>#REF!</v>
      </c>
      <c r="AE76" s="43"/>
    </row>
  </sheetData>
  <phoneticPr fontId="28" type="noConversion"/>
  <conditionalFormatting sqref="C4:H6 C9:H11 C14:H16 C19:H21 C24:H26 C29:H31 C34:H36 C39:H41 C44:H46 C49:H51 C54:H56 C59:H61 C64:H66 C69:H71 C74:H76">
    <cfRule type="cellIs" dxfId="183" priority="315" operator="equal">
      <formula>"-"</formula>
    </cfRule>
  </conditionalFormatting>
  <conditionalFormatting sqref="B4:B6 B9:B11 B14:B16 B19:B21 B24:B26 B29:B31 B34:B36 B39:B41 B44:B46 B49:B51 B54:B56 B59:B61 B64:B66 B69:B71 B74:B76">
    <cfRule type="duplicateValues" dxfId="182" priority="818"/>
  </conditionalFormatting>
  <conditionalFormatting sqref="C4:H6 C9:H11 C14:H16 C19:H21 C24:H26 C29:H31 C34:H36 C39:H41 C44:H46 C49:H51 C54:H56 C59:H61 C64:H66 C69:H71 C74:H76">
    <cfRule type="expression" dxfId="181" priority="694">
      <formula>C4=$H$1</formula>
    </cfRule>
  </conditionalFormatting>
  <conditionalFormatting sqref="B2:H76">
    <cfRule type="expression" dxfId="180" priority="181">
      <formula>$H$1</formula>
    </cfRule>
  </conditionalFormatting>
  <conditionalFormatting sqref="C73">
    <cfRule type="cellIs" dxfId="179" priority="179" operator="equal">
      <formula>"-"</formula>
    </cfRule>
  </conditionalFormatting>
  <conditionalFormatting sqref="C73">
    <cfRule type="expression" dxfId="178" priority="180">
      <formula>C73=$H$1</formula>
    </cfRule>
  </conditionalFormatting>
  <conditionalFormatting sqref="D73">
    <cfRule type="cellIs" dxfId="177" priority="177" operator="equal">
      <formula>"-"</formula>
    </cfRule>
  </conditionalFormatting>
  <conditionalFormatting sqref="D73">
    <cfRule type="expression" dxfId="176" priority="178">
      <formula>D73=$H$1</formula>
    </cfRule>
  </conditionalFormatting>
  <conditionalFormatting sqref="E73">
    <cfRule type="cellIs" dxfId="175" priority="175" operator="equal">
      <formula>"-"</formula>
    </cfRule>
  </conditionalFormatting>
  <conditionalFormatting sqref="E73">
    <cfRule type="expression" dxfId="174" priority="176">
      <formula>E73=$H$1</formula>
    </cfRule>
  </conditionalFormatting>
  <conditionalFormatting sqref="F73">
    <cfRule type="cellIs" dxfId="173" priority="173" operator="equal">
      <formula>"-"</formula>
    </cfRule>
  </conditionalFormatting>
  <conditionalFormatting sqref="F73">
    <cfRule type="expression" dxfId="172" priority="174">
      <formula>F73=$H$1</formula>
    </cfRule>
  </conditionalFormatting>
  <conditionalFormatting sqref="G73">
    <cfRule type="cellIs" dxfId="171" priority="171" operator="equal">
      <formula>"-"</formula>
    </cfRule>
  </conditionalFormatting>
  <conditionalFormatting sqref="G73">
    <cfRule type="expression" dxfId="170" priority="172">
      <formula>G73=$H$1</formula>
    </cfRule>
  </conditionalFormatting>
  <conditionalFormatting sqref="H73">
    <cfRule type="cellIs" dxfId="169" priority="169" operator="equal">
      <formula>"-"</formula>
    </cfRule>
  </conditionalFormatting>
  <conditionalFormatting sqref="H73">
    <cfRule type="expression" dxfId="168" priority="170">
      <formula>H73=$H$1</formula>
    </cfRule>
  </conditionalFormatting>
  <conditionalFormatting sqref="C68">
    <cfRule type="cellIs" dxfId="167" priority="167" operator="equal">
      <formula>"-"</formula>
    </cfRule>
  </conditionalFormatting>
  <conditionalFormatting sqref="C68">
    <cfRule type="expression" dxfId="166" priority="168">
      <formula>C68=$H$1</formula>
    </cfRule>
  </conditionalFormatting>
  <conditionalFormatting sqref="D68">
    <cfRule type="cellIs" dxfId="165" priority="165" operator="equal">
      <formula>"-"</formula>
    </cfRule>
  </conditionalFormatting>
  <conditionalFormatting sqref="D68">
    <cfRule type="expression" dxfId="164" priority="166">
      <formula>D68=$H$1</formula>
    </cfRule>
  </conditionalFormatting>
  <conditionalFormatting sqref="E68">
    <cfRule type="cellIs" dxfId="163" priority="163" operator="equal">
      <formula>"-"</formula>
    </cfRule>
  </conditionalFormatting>
  <conditionalFormatting sqref="E68">
    <cfRule type="expression" dxfId="162" priority="164">
      <formula>E68=$H$1</formula>
    </cfRule>
  </conditionalFormatting>
  <conditionalFormatting sqref="F68">
    <cfRule type="cellIs" dxfId="161" priority="161" operator="equal">
      <formula>"-"</formula>
    </cfRule>
  </conditionalFormatting>
  <conditionalFormatting sqref="F68">
    <cfRule type="expression" dxfId="160" priority="162">
      <formula>F68=$H$1</formula>
    </cfRule>
  </conditionalFormatting>
  <conditionalFormatting sqref="G68">
    <cfRule type="cellIs" dxfId="159" priority="159" operator="equal">
      <formula>"-"</formula>
    </cfRule>
  </conditionalFormatting>
  <conditionalFormatting sqref="G68">
    <cfRule type="expression" dxfId="158" priority="160">
      <formula>G68=$H$1</formula>
    </cfRule>
  </conditionalFormatting>
  <conditionalFormatting sqref="H68">
    <cfRule type="cellIs" dxfId="157" priority="157" operator="equal">
      <formula>"-"</formula>
    </cfRule>
  </conditionalFormatting>
  <conditionalFormatting sqref="H68">
    <cfRule type="expression" dxfId="156" priority="158">
      <formula>H68=$H$1</formula>
    </cfRule>
  </conditionalFormatting>
  <conditionalFormatting sqref="C63">
    <cfRule type="cellIs" dxfId="155" priority="155" operator="equal">
      <formula>"-"</formula>
    </cfRule>
  </conditionalFormatting>
  <conditionalFormatting sqref="C63">
    <cfRule type="expression" dxfId="154" priority="156">
      <formula>C63=$H$1</formula>
    </cfRule>
  </conditionalFormatting>
  <conditionalFormatting sqref="D63">
    <cfRule type="cellIs" dxfId="153" priority="153" operator="equal">
      <formula>"-"</formula>
    </cfRule>
  </conditionalFormatting>
  <conditionalFormatting sqref="D63">
    <cfRule type="expression" dxfId="152" priority="154">
      <formula>D63=$H$1</formula>
    </cfRule>
  </conditionalFormatting>
  <conditionalFormatting sqref="E63">
    <cfRule type="cellIs" dxfId="151" priority="151" operator="equal">
      <formula>"-"</formula>
    </cfRule>
  </conditionalFormatting>
  <conditionalFormatting sqref="E63">
    <cfRule type="expression" dxfId="150" priority="152">
      <formula>E63=$H$1</formula>
    </cfRule>
  </conditionalFormatting>
  <conditionalFormatting sqref="F63">
    <cfRule type="cellIs" dxfId="149" priority="149" operator="equal">
      <formula>"-"</formula>
    </cfRule>
  </conditionalFormatting>
  <conditionalFormatting sqref="F63">
    <cfRule type="expression" dxfId="148" priority="150">
      <formula>F63=$H$1</formula>
    </cfRule>
  </conditionalFormatting>
  <conditionalFormatting sqref="G63">
    <cfRule type="cellIs" dxfId="147" priority="147" operator="equal">
      <formula>"-"</formula>
    </cfRule>
  </conditionalFormatting>
  <conditionalFormatting sqref="G63">
    <cfRule type="expression" dxfId="146" priority="148">
      <formula>G63=$H$1</formula>
    </cfRule>
  </conditionalFormatting>
  <conditionalFormatting sqref="H63">
    <cfRule type="cellIs" dxfId="145" priority="145" operator="equal">
      <formula>"-"</formula>
    </cfRule>
  </conditionalFormatting>
  <conditionalFormatting sqref="H63">
    <cfRule type="expression" dxfId="144" priority="146">
      <formula>H63=$H$1</formula>
    </cfRule>
  </conditionalFormatting>
  <conditionalFormatting sqref="C58">
    <cfRule type="cellIs" dxfId="143" priority="143" operator="equal">
      <formula>"-"</formula>
    </cfRule>
  </conditionalFormatting>
  <conditionalFormatting sqref="C58">
    <cfRule type="expression" dxfId="142" priority="144">
      <formula>C58=$H$1</formula>
    </cfRule>
  </conditionalFormatting>
  <conditionalFormatting sqref="D58">
    <cfRule type="cellIs" dxfId="141" priority="141" operator="equal">
      <formula>"-"</formula>
    </cfRule>
  </conditionalFormatting>
  <conditionalFormatting sqref="D58">
    <cfRule type="expression" dxfId="140" priority="142">
      <formula>D58=$H$1</formula>
    </cfRule>
  </conditionalFormatting>
  <conditionalFormatting sqref="E58">
    <cfRule type="cellIs" dxfId="139" priority="139" operator="equal">
      <formula>"-"</formula>
    </cfRule>
  </conditionalFormatting>
  <conditionalFormatting sqref="E58">
    <cfRule type="expression" dxfId="138" priority="140">
      <formula>E58=$H$1</formula>
    </cfRule>
  </conditionalFormatting>
  <conditionalFormatting sqref="F58">
    <cfRule type="cellIs" dxfId="137" priority="137" operator="equal">
      <formula>"-"</formula>
    </cfRule>
  </conditionalFormatting>
  <conditionalFormatting sqref="F58">
    <cfRule type="expression" dxfId="136" priority="138">
      <formula>F58=$H$1</formula>
    </cfRule>
  </conditionalFormatting>
  <conditionalFormatting sqref="G58">
    <cfRule type="cellIs" dxfId="135" priority="135" operator="equal">
      <formula>"-"</formula>
    </cfRule>
  </conditionalFormatting>
  <conditionalFormatting sqref="G58">
    <cfRule type="expression" dxfId="134" priority="136">
      <formula>G58=$H$1</formula>
    </cfRule>
  </conditionalFormatting>
  <conditionalFormatting sqref="H58">
    <cfRule type="cellIs" dxfId="133" priority="133" operator="equal">
      <formula>"-"</formula>
    </cfRule>
  </conditionalFormatting>
  <conditionalFormatting sqref="H58">
    <cfRule type="expression" dxfId="132" priority="134">
      <formula>H58=$H$1</formula>
    </cfRule>
  </conditionalFormatting>
  <conditionalFormatting sqref="C53">
    <cfRule type="cellIs" dxfId="131" priority="131" operator="equal">
      <formula>"-"</formula>
    </cfRule>
  </conditionalFormatting>
  <conditionalFormatting sqref="C53">
    <cfRule type="expression" dxfId="130" priority="132">
      <formula>C53=$H$1</formula>
    </cfRule>
  </conditionalFormatting>
  <conditionalFormatting sqref="D53">
    <cfRule type="cellIs" dxfId="129" priority="129" operator="equal">
      <formula>"-"</formula>
    </cfRule>
  </conditionalFormatting>
  <conditionalFormatting sqref="D53">
    <cfRule type="expression" dxfId="128" priority="130">
      <formula>D53=$H$1</formula>
    </cfRule>
  </conditionalFormatting>
  <conditionalFormatting sqref="E53">
    <cfRule type="cellIs" dxfId="127" priority="127" operator="equal">
      <formula>"-"</formula>
    </cfRule>
  </conditionalFormatting>
  <conditionalFormatting sqref="E53">
    <cfRule type="expression" dxfId="126" priority="128">
      <formula>E53=$H$1</formula>
    </cfRule>
  </conditionalFormatting>
  <conditionalFormatting sqref="F53">
    <cfRule type="cellIs" dxfId="125" priority="125" operator="equal">
      <formula>"-"</formula>
    </cfRule>
  </conditionalFormatting>
  <conditionalFormatting sqref="F53">
    <cfRule type="expression" dxfId="124" priority="126">
      <formula>F53=$H$1</formula>
    </cfRule>
  </conditionalFormatting>
  <conditionalFormatting sqref="G53">
    <cfRule type="cellIs" dxfId="123" priority="123" operator="equal">
      <formula>"-"</formula>
    </cfRule>
  </conditionalFormatting>
  <conditionalFormatting sqref="G53">
    <cfRule type="expression" dxfId="122" priority="124">
      <formula>G53=$H$1</formula>
    </cfRule>
  </conditionalFormatting>
  <conditionalFormatting sqref="H53">
    <cfRule type="cellIs" dxfId="121" priority="121" operator="equal">
      <formula>"-"</formula>
    </cfRule>
  </conditionalFormatting>
  <conditionalFormatting sqref="H53">
    <cfRule type="expression" dxfId="120" priority="122">
      <formula>H53=$H$1</formula>
    </cfRule>
  </conditionalFormatting>
  <conditionalFormatting sqref="C48">
    <cfRule type="cellIs" dxfId="119" priority="119" operator="equal">
      <formula>"-"</formula>
    </cfRule>
  </conditionalFormatting>
  <conditionalFormatting sqref="C48">
    <cfRule type="expression" dxfId="118" priority="120">
      <formula>C48=$H$1</formula>
    </cfRule>
  </conditionalFormatting>
  <conditionalFormatting sqref="D48">
    <cfRule type="cellIs" dxfId="117" priority="117" operator="equal">
      <formula>"-"</formula>
    </cfRule>
  </conditionalFormatting>
  <conditionalFormatting sqref="D48">
    <cfRule type="expression" dxfId="116" priority="118">
      <formula>D48=$H$1</formula>
    </cfRule>
  </conditionalFormatting>
  <conditionalFormatting sqref="E48">
    <cfRule type="cellIs" dxfId="115" priority="115" operator="equal">
      <formula>"-"</formula>
    </cfRule>
  </conditionalFormatting>
  <conditionalFormatting sqref="E48">
    <cfRule type="expression" dxfId="114" priority="116">
      <formula>E48=$H$1</formula>
    </cfRule>
  </conditionalFormatting>
  <conditionalFormatting sqref="F48">
    <cfRule type="cellIs" dxfId="113" priority="113" operator="equal">
      <formula>"-"</formula>
    </cfRule>
  </conditionalFormatting>
  <conditionalFormatting sqref="F48">
    <cfRule type="expression" dxfId="112" priority="114">
      <formula>F48=$H$1</formula>
    </cfRule>
  </conditionalFormatting>
  <conditionalFormatting sqref="G48">
    <cfRule type="cellIs" dxfId="111" priority="111" operator="equal">
      <formula>"-"</formula>
    </cfRule>
  </conditionalFormatting>
  <conditionalFormatting sqref="G48">
    <cfRule type="expression" dxfId="110" priority="112">
      <formula>G48=$H$1</formula>
    </cfRule>
  </conditionalFormatting>
  <conditionalFormatting sqref="H48">
    <cfRule type="cellIs" dxfId="109" priority="109" operator="equal">
      <formula>"-"</formula>
    </cfRule>
  </conditionalFormatting>
  <conditionalFormatting sqref="H48">
    <cfRule type="expression" dxfId="108" priority="110">
      <formula>H48=$H$1</formula>
    </cfRule>
  </conditionalFormatting>
  <conditionalFormatting sqref="C43">
    <cfRule type="cellIs" dxfId="107" priority="107" operator="equal">
      <formula>"-"</formula>
    </cfRule>
  </conditionalFormatting>
  <conditionalFormatting sqref="C43">
    <cfRule type="expression" dxfId="106" priority="108">
      <formula>C43=$H$1</formula>
    </cfRule>
  </conditionalFormatting>
  <conditionalFormatting sqref="D43">
    <cfRule type="cellIs" dxfId="105" priority="105" operator="equal">
      <formula>"-"</formula>
    </cfRule>
  </conditionalFormatting>
  <conditionalFormatting sqref="D43">
    <cfRule type="expression" dxfId="104" priority="106">
      <formula>D43=$H$1</formula>
    </cfRule>
  </conditionalFormatting>
  <conditionalFormatting sqref="E43">
    <cfRule type="cellIs" dxfId="103" priority="103" operator="equal">
      <formula>"-"</formula>
    </cfRule>
  </conditionalFormatting>
  <conditionalFormatting sqref="E43">
    <cfRule type="expression" dxfId="102" priority="104">
      <formula>E43=$H$1</formula>
    </cfRule>
  </conditionalFormatting>
  <conditionalFormatting sqref="F43">
    <cfRule type="cellIs" dxfId="101" priority="101" operator="equal">
      <formula>"-"</formula>
    </cfRule>
  </conditionalFormatting>
  <conditionalFormatting sqref="F43">
    <cfRule type="expression" dxfId="100" priority="102">
      <formula>F43=$H$1</formula>
    </cfRule>
  </conditionalFormatting>
  <conditionalFormatting sqref="G43">
    <cfRule type="cellIs" dxfId="99" priority="99" operator="equal">
      <formula>"-"</formula>
    </cfRule>
  </conditionalFormatting>
  <conditionalFormatting sqref="G43">
    <cfRule type="expression" dxfId="98" priority="100">
      <formula>G43=$H$1</formula>
    </cfRule>
  </conditionalFormatting>
  <conditionalFormatting sqref="H43">
    <cfRule type="cellIs" dxfId="97" priority="97" operator="equal">
      <formula>"-"</formula>
    </cfRule>
  </conditionalFormatting>
  <conditionalFormatting sqref="H43">
    <cfRule type="expression" dxfId="96" priority="98">
      <formula>H43=$H$1</formula>
    </cfRule>
  </conditionalFormatting>
  <conditionalFormatting sqref="C38">
    <cfRule type="cellIs" dxfId="95" priority="95" operator="equal">
      <formula>"-"</formula>
    </cfRule>
  </conditionalFormatting>
  <conditionalFormatting sqref="C38">
    <cfRule type="expression" dxfId="94" priority="96">
      <formula>C38=$H$1</formula>
    </cfRule>
  </conditionalFormatting>
  <conditionalFormatting sqref="D38">
    <cfRule type="cellIs" dxfId="93" priority="93" operator="equal">
      <formula>"-"</formula>
    </cfRule>
  </conditionalFormatting>
  <conditionalFormatting sqref="D38">
    <cfRule type="expression" dxfId="92" priority="94">
      <formula>D38=$H$1</formula>
    </cfRule>
  </conditionalFormatting>
  <conditionalFormatting sqref="E38">
    <cfRule type="cellIs" dxfId="91" priority="91" operator="equal">
      <formula>"-"</formula>
    </cfRule>
  </conditionalFormatting>
  <conditionalFormatting sqref="E38">
    <cfRule type="expression" dxfId="90" priority="92">
      <formula>E38=$H$1</formula>
    </cfRule>
  </conditionalFormatting>
  <conditionalFormatting sqref="F38">
    <cfRule type="cellIs" dxfId="89" priority="89" operator="equal">
      <formula>"-"</formula>
    </cfRule>
  </conditionalFormatting>
  <conditionalFormatting sqref="F38">
    <cfRule type="expression" dxfId="88" priority="90">
      <formula>F38=$H$1</formula>
    </cfRule>
  </conditionalFormatting>
  <conditionalFormatting sqref="G38">
    <cfRule type="cellIs" dxfId="87" priority="87" operator="equal">
      <formula>"-"</formula>
    </cfRule>
  </conditionalFormatting>
  <conditionalFormatting sqref="G38">
    <cfRule type="expression" dxfId="86" priority="88">
      <formula>G38=$H$1</formula>
    </cfRule>
  </conditionalFormatting>
  <conditionalFormatting sqref="H38">
    <cfRule type="cellIs" dxfId="85" priority="85" operator="equal">
      <formula>"-"</formula>
    </cfRule>
  </conditionalFormatting>
  <conditionalFormatting sqref="H38">
    <cfRule type="expression" dxfId="84" priority="86">
      <formula>H38=$H$1</formula>
    </cfRule>
  </conditionalFormatting>
  <conditionalFormatting sqref="C33">
    <cfRule type="cellIs" dxfId="83" priority="83" operator="equal">
      <formula>"-"</formula>
    </cfRule>
  </conditionalFormatting>
  <conditionalFormatting sqref="C33">
    <cfRule type="expression" dxfId="82" priority="84">
      <formula>C33=$H$1</formula>
    </cfRule>
  </conditionalFormatting>
  <conditionalFormatting sqref="D33">
    <cfRule type="cellIs" dxfId="81" priority="81" operator="equal">
      <formula>"-"</formula>
    </cfRule>
  </conditionalFormatting>
  <conditionalFormatting sqref="D33">
    <cfRule type="expression" dxfId="80" priority="82">
      <formula>D33=$H$1</formula>
    </cfRule>
  </conditionalFormatting>
  <conditionalFormatting sqref="E33">
    <cfRule type="cellIs" dxfId="79" priority="79" operator="equal">
      <formula>"-"</formula>
    </cfRule>
  </conditionalFormatting>
  <conditionalFormatting sqref="E33">
    <cfRule type="expression" dxfId="78" priority="80">
      <formula>E33=$H$1</formula>
    </cfRule>
  </conditionalFormatting>
  <conditionalFormatting sqref="F33">
    <cfRule type="cellIs" dxfId="77" priority="77" operator="equal">
      <formula>"-"</formula>
    </cfRule>
  </conditionalFormatting>
  <conditionalFormatting sqref="F33">
    <cfRule type="expression" dxfId="76" priority="78">
      <formula>F33=$H$1</formula>
    </cfRule>
  </conditionalFormatting>
  <conditionalFormatting sqref="G33">
    <cfRule type="cellIs" dxfId="75" priority="75" operator="equal">
      <formula>"-"</formula>
    </cfRule>
  </conditionalFormatting>
  <conditionalFormatting sqref="G33">
    <cfRule type="expression" dxfId="74" priority="76">
      <formula>G33=$H$1</formula>
    </cfRule>
  </conditionalFormatting>
  <conditionalFormatting sqref="H33">
    <cfRule type="cellIs" dxfId="73" priority="73" operator="equal">
      <formula>"-"</formula>
    </cfRule>
  </conditionalFormatting>
  <conditionalFormatting sqref="H33">
    <cfRule type="expression" dxfId="72" priority="74">
      <formula>H33=$H$1</formula>
    </cfRule>
  </conditionalFormatting>
  <conditionalFormatting sqref="C28">
    <cfRule type="cellIs" dxfId="71" priority="71" operator="equal">
      <formula>"-"</formula>
    </cfRule>
  </conditionalFormatting>
  <conditionalFormatting sqref="C28">
    <cfRule type="expression" dxfId="70" priority="72">
      <formula>C28=$H$1</formula>
    </cfRule>
  </conditionalFormatting>
  <conditionalFormatting sqref="D28">
    <cfRule type="cellIs" dxfId="69" priority="69" operator="equal">
      <formula>"-"</formula>
    </cfRule>
  </conditionalFormatting>
  <conditionalFormatting sqref="D28">
    <cfRule type="expression" dxfId="68" priority="70">
      <formula>D28=$H$1</formula>
    </cfRule>
  </conditionalFormatting>
  <conditionalFormatting sqref="E28">
    <cfRule type="cellIs" dxfId="67" priority="67" operator="equal">
      <formula>"-"</formula>
    </cfRule>
  </conditionalFormatting>
  <conditionalFormatting sqref="E28">
    <cfRule type="expression" dxfId="66" priority="68">
      <formula>E28=$H$1</formula>
    </cfRule>
  </conditionalFormatting>
  <conditionalFormatting sqref="F28">
    <cfRule type="cellIs" dxfId="65" priority="65" operator="equal">
      <formula>"-"</formula>
    </cfRule>
  </conditionalFormatting>
  <conditionalFormatting sqref="F28">
    <cfRule type="expression" dxfId="64" priority="66">
      <formula>F28=$H$1</formula>
    </cfRule>
  </conditionalFormatting>
  <conditionalFormatting sqref="G28">
    <cfRule type="cellIs" dxfId="63" priority="63" operator="equal">
      <formula>"-"</formula>
    </cfRule>
  </conditionalFormatting>
  <conditionalFormatting sqref="G28">
    <cfRule type="expression" dxfId="62" priority="64">
      <formula>G28=$H$1</formula>
    </cfRule>
  </conditionalFormatting>
  <conditionalFormatting sqref="H28">
    <cfRule type="cellIs" dxfId="61" priority="61" operator="equal">
      <formula>"-"</formula>
    </cfRule>
  </conditionalFormatting>
  <conditionalFormatting sqref="H28">
    <cfRule type="expression" dxfId="60" priority="62">
      <formula>H28=$H$1</formula>
    </cfRule>
  </conditionalFormatting>
  <conditionalFormatting sqref="C23">
    <cfRule type="cellIs" dxfId="59" priority="59" operator="equal">
      <formula>"-"</formula>
    </cfRule>
  </conditionalFormatting>
  <conditionalFormatting sqref="C23">
    <cfRule type="expression" dxfId="58" priority="60">
      <formula>C23=$H$1</formula>
    </cfRule>
  </conditionalFormatting>
  <conditionalFormatting sqref="D23">
    <cfRule type="cellIs" dxfId="57" priority="57" operator="equal">
      <formula>"-"</formula>
    </cfRule>
  </conditionalFormatting>
  <conditionalFormatting sqref="D23">
    <cfRule type="expression" dxfId="56" priority="58">
      <formula>D23=$H$1</formula>
    </cfRule>
  </conditionalFormatting>
  <conditionalFormatting sqref="E23">
    <cfRule type="cellIs" dxfId="55" priority="55" operator="equal">
      <formula>"-"</formula>
    </cfRule>
  </conditionalFormatting>
  <conditionalFormatting sqref="E23">
    <cfRule type="expression" dxfId="54" priority="56">
      <formula>E23=$H$1</formula>
    </cfRule>
  </conditionalFormatting>
  <conditionalFormatting sqref="F23">
    <cfRule type="cellIs" dxfId="53" priority="53" operator="equal">
      <formula>"-"</formula>
    </cfRule>
  </conditionalFormatting>
  <conditionalFormatting sqref="F23">
    <cfRule type="expression" dxfId="52" priority="54">
      <formula>F23=$H$1</formula>
    </cfRule>
  </conditionalFormatting>
  <conditionalFormatting sqref="G23">
    <cfRule type="cellIs" dxfId="51" priority="51" operator="equal">
      <formula>"-"</formula>
    </cfRule>
  </conditionalFormatting>
  <conditionalFormatting sqref="G23">
    <cfRule type="expression" dxfId="50" priority="52">
      <formula>G23=$H$1</formula>
    </cfRule>
  </conditionalFormatting>
  <conditionalFormatting sqref="H23">
    <cfRule type="cellIs" dxfId="49" priority="49" operator="equal">
      <formula>"-"</formula>
    </cfRule>
  </conditionalFormatting>
  <conditionalFormatting sqref="H23">
    <cfRule type="expression" dxfId="48" priority="50">
      <formula>H23=$H$1</formula>
    </cfRule>
  </conditionalFormatting>
  <conditionalFormatting sqref="C18">
    <cfRule type="cellIs" dxfId="47" priority="47" operator="equal">
      <formula>"-"</formula>
    </cfRule>
  </conditionalFormatting>
  <conditionalFormatting sqref="C18">
    <cfRule type="expression" dxfId="46" priority="48">
      <formula>C18=$H$1</formula>
    </cfRule>
  </conditionalFormatting>
  <conditionalFormatting sqref="D18">
    <cfRule type="cellIs" dxfId="45" priority="45" operator="equal">
      <formula>"-"</formula>
    </cfRule>
  </conditionalFormatting>
  <conditionalFormatting sqref="D18">
    <cfRule type="expression" dxfId="44" priority="46">
      <formula>D18=$H$1</formula>
    </cfRule>
  </conditionalFormatting>
  <conditionalFormatting sqref="E18">
    <cfRule type="cellIs" dxfId="43" priority="43" operator="equal">
      <formula>"-"</formula>
    </cfRule>
  </conditionalFormatting>
  <conditionalFormatting sqref="E18">
    <cfRule type="expression" dxfId="42" priority="44">
      <formula>E18=$H$1</formula>
    </cfRule>
  </conditionalFormatting>
  <conditionalFormatting sqref="F18">
    <cfRule type="cellIs" dxfId="41" priority="41" operator="equal">
      <formula>"-"</formula>
    </cfRule>
  </conditionalFormatting>
  <conditionalFormatting sqref="F18">
    <cfRule type="expression" dxfId="40" priority="42">
      <formula>F18=$H$1</formula>
    </cfRule>
  </conditionalFormatting>
  <conditionalFormatting sqref="G18">
    <cfRule type="cellIs" dxfId="39" priority="39" operator="equal">
      <formula>"-"</formula>
    </cfRule>
  </conditionalFormatting>
  <conditionalFormatting sqref="G18">
    <cfRule type="expression" dxfId="38" priority="40">
      <formula>G18=$H$1</formula>
    </cfRule>
  </conditionalFormatting>
  <conditionalFormatting sqref="H18">
    <cfRule type="cellIs" dxfId="37" priority="37" operator="equal">
      <formula>"-"</formula>
    </cfRule>
  </conditionalFormatting>
  <conditionalFormatting sqref="H18">
    <cfRule type="expression" dxfId="36" priority="38">
      <formula>H18=$H$1</formula>
    </cfRule>
  </conditionalFormatting>
  <conditionalFormatting sqref="C13">
    <cfRule type="cellIs" dxfId="35" priority="35" operator="equal">
      <formula>"-"</formula>
    </cfRule>
  </conditionalFormatting>
  <conditionalFormatting sqref="C13">
    <cfRule type="expression" dxfId="34" priority="36">
      <formula>C13=$H$1</formula>
    </cfRule>
  </conditionalFormatting>
  <conditionalFormatting sqref="D13">
    <cfRule type="cellIs" dxfId="33" priority="33" operator="equal">
      <formula>"-"</formula>
    </cfRule>
  </conditionalFormatting>
  <conditionalFormatting sqref="D13">
    <cfRule type="expression" dxfId="32" priority="34">
      <formula>D13=$H$1</formula>
    </cfRule>
  </conditionalFormatting>
  <conditionalFormatting sqref="E13">
    <cfRule type="cellIs" dxfId="31" priority="31" operator="equal">
      <formula>"-"</formula>
    </cfRule>
  </conditionalFormatting>
  <conditionalFormatting sqref="E13">
    <cfRule type="expression" dxfId="30" priority="32">
      <formula>E13=$H$1</formula>
    </cfRule>
  </conditionalFormatting>
  <conditionalFormatting sqref="F13">
    <cfRule type="cellIs" dxfId="29" priority="29" operator="equal">
      <formula>"-"</formula>
    </cfRule>
  </conditionalFormatting>
  <conditionalFormatting sqref="F13">
    <cfRule type="expression" dxfId="28" priority="30">
      <formula>F13=$H$1</formula>
    </cfRule>
  </conditionalFormatting>
  <conditionalFormatting sqref="G13">
    <cfRule type="cellIs" dxfId="27" priority="27" operator="equal">
      <formula>"-"</formula>
    </cfRule>
  </conditionalFormatting>
  <conditionalFormatting sqref="G13">
    <cfRule type="expression" dxfId="26" priority="28">
      <formula>G13=$H$1</formula>
    </cfRule>
  </conditionalFormatting>
  <conditionalFormatting sqref="H13">
    <cfRule type="cellIs" dxfId="25" priority="25" operator="equal">
      <formula>"-"</formula>
    </cfRule>
  </conditionalFormatting>
  <conditionalFormatting sqref="H13">
    <cfRule type="expression" dxfId="24" priority="26">
      <formula>H13=$H$1</formula>
    </cfRule>
  </conditionalFormatting>
  <conditionalFormatting sqref="C8">
    <cfRule type="cellIs" dxfId="23" priority="23" operator="equal">
      <formula>"-"</formula>
    </cfRule>
  </conditionalFormatting>
  <conditionalFormatting sqref="C8">
    <cfRule type="expression" dxfId="22" priority="24">
      <formula>C8=$H$1</formula>
    </cfRule>
  </conditionalFormatting>
  <conditionalFormatting sqref="D8">
    <cfRule type="cellIs" dxfId="21" priority="21" operator="equal">
      <formula>"-"</formula>
    </cfRule>
  </conditionalFormatting>
  <conditionalFormatting sqref="D8">
    <cfRule type="expression" dxfId="20" priority="22">
      <formula>D8=$H$1</formula>
    </cfRule>
  </conditionalFormatting>
  <conditionalFormatting sqref="E8">
    <cfRule type="cellIs" dxfId="19" priority="19" operator="equal">
      <formula>"-"</formula>
    </cfRule>
  </conditionalFormatting>
  <conditionalFormatting sqref="E8">
    <cfRule type="expression" dxfId="18" priority="20">
      <formula>E8=$H$1</formula>
    </cfRule>
  </conditionalFormatting>
  <conditionalFormatting sqref="F8">
    <cfRule type="cellIs" dxfId="17" priority="17" operator="equal">
      <formula>"-"</formula>
    </cfRule>
  </conditionalFormatting>
  <conditionalFormatting sqref="F8">
    <cfRule type="expression" dxfId="16" priority="18">
      <formula>F8=$H$1</formula>
    </cfRule>
  </conditionalFormatting>
  <conditionalFormatting sqref="G8">
    <cfRule type="cellIs" dxfId="15" priority="15" operator="equal">
      <formula>"-"</formula>
    </cfRule>
  </conditionalFormatting>
  <conditionalFormatting sqref="G8">
    <cfRule type="expression" dxfId="14" priority="16">
      <formula>G8=$H$1</formula>
    </cfRule>
  </conditionalFormatting>
  <conditionalFormatting sqref="H8">
    <cfRule type="cellIs" dxfId="13" priority="13" operator="equal">
      <formula>"-"</formula>
    </cfRule>
  </conditionalFormatting>
  <conditionalFormatting sqref="H8">
    <cfRule type="expression" dxfId="12" priority="14">
      <formula>H8=$H$1</formula>
    </cfRule>
  </conditionalFormatting>
  <conditionalFormatting sqref="C3">
    <cfRule type="cellIs" dxfId="11" priority="11" operator="equal">
      <formula>"-"</formula>
    </cfRule>
  </conditionalFormatting>
  <conditionalFormatting sqref="C3">
    <cfRule type="expression" dxfId="10" priority="12">
      <formula>C3=$H$1</formula>
    </cfRule>
  </conditionalFormatting>
  <conditionalFormatting sqref="D3">
    <cfRule type="cellIs" dxfId="9" priority="9" operator="equal">
      <formula>"-"</formula>
    </cfRule>
  </conditionalFormatting>
  <conditionalFormatting sqref="D3">
    <cfRule type="expression" dxfId="8" priority="10">
      <formula>D3=$H$1</formula>
    </cfRule>
  </conditionalFormatting>
  <conditionalFormatting sqref="E3">
    <cfRule type="cellIs" dxfId="7" priority="7" operator="equal">
      <formula>"-"</formula>
    </cfRule>
  </conditionalFormatting>
  <conditionalFormatting sqref="E3">
    <cfRule type="expression" dxfId="6" priority="8">
      <formula>E3=$H$1</formula>
    </cfRule>
  </conditionalFormatting>
  <conditionalFormatting sqref="F3">
    <cfRule type="cellIs" dxfId="5" priority="5" operator="equal">
      <formula>"-"</formula>
    </cfRule>
  </conditionalFormatting>
  <conditionalFormatting sqref="F3">
    <cfRule type="expression" dxfId="4" priority="6">
      <formula>F3=$H$1</formula>
    </cfRule>
  </conditionalFormatting>
  <conditionalFormatting sqref="G3">
    <cfRule type="cellIs" dxfId="3" priority="3" operator="equal">
      <formula>"-"</formula>
    </cfRule>
  </conditionalFormatting>
  <conditionalFormatting sqref="G3">
    <cfRule type="expression" dxfId="2" priority="4">
      <formula>G3=$H$1</formula>
    </cfRule>
  </conditionalFormatting>
  <conditionalFormatting sqref="H3">
    <cfRule type="cellIs" dxfId="1" priority="1" operator="equal">
      <formula>"-"</formula>
    </cfRule>
  </conditionalFormatting>
  <conditionalFormatting sqref="H3">
    <cfRule type="expression" dxfId="0" priority="2">
      <formula>H3=$H$1</formula>
    </cfRule>
  </conditionalFormatting>
  <pageMargins left="0.12000000000000001" right="0.12000000000000001" top="0.75000000000000011" bottom="0.75000000000000011" header="0.31" footer="0.31"/>
  <pageSetup paperSize="9" fitToHeight="2" orientation="portrait" r:id="rId1"/>
  <headerFooter>
    <oddHeader>&amp;L&amp;"Calibri,Standard"&amp;22&amp;K000000Pairingliste - 1. Deutsche Segel-Bundesliga 2015&amp;R&amp;"Calibri,Standard"&amp;K000000&amp;D</oddHeader>
    <oddFooter>Seite &amp;P von &amp;N</oddFooter>
  </headerFooter>
  <rowBreaks count="1" manualBreakCount="1">
    <brk id="41" min="1" max="7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">
    <tabColor rgb="FFFFFF00"/>
    <pageSetUpPr fitToPage="1"/>
  </sheetPr>
  <dimension ref="A1:AB132"/>
  <sheetViews>
    <sheetView workbookViewId="0">
      <selection activeCell="B25" sqref="B25"/>
    </sheetView>
  </sheetViews>
  <sheetFormatPr baseColWidth="10" defaultColWidth="2.83203125" defaultRowHeight="10.5" customHeight="1" x14ac:dyDescent="0.15"/>
  <cols>
    <col min="1" max="1" width="7.33203125" style="1" customWidth="1"/>
    <col min="2" max="7" width="6.1640625" style="1" customWidth="1"/>
    <col min="8" max="8" width="3.33203125" style="21" customWidth="1"/>
    <col min="9" max="9" width="6.33203125" style="1" customWidth="1"/>
    <col min="10" max="27" width="3.6640625" style="1" customWidth="1"/>
    <col min="28" max="28" width="6" style="1" customWidth="1"/>
    <col min="29" max="16384" width="2.83203125" style="1"/>
  </cols>
  <sheetData>
    <row r="1" spans="1:28" ht="10.5" customHeight="1" x14ac:dyDescent="0.2">
      <c r="A1" s="43"/>
      <c r="B1" s="43"/>
      <c r="C1" s="43"/>
      <c r="D1" s="43"/>
      <c r="E1" s="43"/>
      <c r="F1" s="43"/>
      <c r="G1" s="48"/>
      <c r="I1" s="2" t="s">
        <v>43</v>
      </c>
      <c r="AB1" s="40"/>
    </row>
    <row r="2" spans="1:28" ht="10.5" customHeight="1" x14ac:dyDescent="0.15">
      <c r="A2" s="45" t="s">
        <v>0</v>
      </c>
      <c r="B2" s="45"/>
      <c r="C2" s="45"/>
      <c r="D2" s="45"/>
      <c r="E2" s="45"/>
      <c r="F2" s="45"/>
      <c r="G2" s="45"/>
      <c r="I2" s="23">
        <f>1-COUNTIF($J$9:$AA$26,0)/1830</f>
        <v>0.91639344262295086</v>
      </c>
      <c r="J2" s="24" t="s">
        <v>45</v>
      </c>
      <c r="K2" s="25"/>
      <c r="L2" s="25"/>
      <c r="M2" s="25"/>
      <c r="N2" s="25"/>
      <c r="O2" s="25"/>
      <c r="P2" s="25"/>
      <c r="Q2" s="25"/>
      <c r="R2" s="25"/>
      <c r="S2" s="25"/>
      <c r="T2" s="25"/>
      <c r="U2" s="26"/>
      <c r="AB2" s="40"/>
    </row>
    <row r="3" spans="1:28" ht="10.5" customHeight="1" x14ac:dyDescent="0.15">
      <c r="A3" s="46"/>
      <c r="B3" s="53">
        <v>1</v>
      </c>
      <c r="C3" s="53">
        <v>2</v>
      </c>
      <c r="D3" s="53">
        <v>3</v>
      </c>
      <c r="E3" s="53">
        <v>4</v>
      </c>
      <c r="F3" s="53">
        <v>5</v>
      </c>
      <c r="G3" s="53">
        <v>6</v>
      </c>
      <c r="I3" s="27">
        <f>COUNT($J$9:$AA$26)-COUNTIF($J$9:$AA$26,0)</f>
        <v>0</v>
      </c>
      <c r="J3" s="28" t="s">
        <v>41</v>
      </c>
      <c r="K3" s="29"/>
      <c r="L3" s="29"/>
      <c r="M3" s="29"/>
      <c r="N3" s="29"/>
      <c r="O3" s="29"/>
      <c r="P3" s="29"/>
      <c r="Q3" s="29"/>
      <c r="R3" s="29"/>
      <c r="S3" s="29"/>
      <c r="T3" s="29"/>
      <c r="U3" s="30"/>
      <c r="AB3" s="40"/>
    </row>
    <row r="4" spans="1:28" ht="10.5" customHeight="1" x14ac:dyDescent="0.15">
      <c r="A4" s="44" t="s">
        <v>1</v>
      </c>
      <c r="B4" s="47" t="e">
        <f>VLOOKUP(VALUE(MID($A4,2,2)),#REF!,B$3+1,FALSE)</f>
        <v>#REF!</v>
      </c>
      <c r="C4" s="47" t="e">
        <f>VLOOKUP(VALUE(MID($A4,2,2)),#REF!,C$3+1,FALSE)</f>
        <v>#REF!</v>
      </c>
      <c r="D4" s="47" t="e">
        <f>VLOOKUP(VALUE(MID($A4,2,2)),#REF!,D$3+1,FALSE)</f>
        <v>#REF!</v>
      </c>
      <c r="E4" s="47" t="e">
        <f>VLOOKUP(VALUE(MID($A4,2,2)),#REF!,E$3+1,FALSE)</f>
        <v>#REF!</v>
      </c>
      <c r="F4" s="47" t="e">
        <f>VLOOKUP(VALUE(MID($A4,2,2)),#REF!,F$3+1,FALSE)</f>
        <v>#REF!</v>
      </c>
      <c r="G4" s="47" t="e">
        <f>VLOOKUP(VALUE(MID($A4,2,2)),#REF!,G$3+1,FALSE)</f>
        <v>#REF!</v>
      </c>
      <c r="H4" s="22" t="e">
        <f>TEXT(B4,"00")&amp;";"&amp;TEXT(C4,"00")&amp;";"&amp;TEXT(D4,"00")&amp;";"&amp;TEXT(E4,"00")&amp;";"&amp;TEXT(F4,"00")&amp;";"&amp;TEXT(G4,"00")</f>
        <v>#REF!</v>
      </c>
      <c r="I4" s="31">
        <f>MAX($J$9:$AA$26)</f>
        <v>0</v>
      </c>
      <c r="J4" s="28" t="s">
        <v>42</v>
      </c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AB4" s="40"/>
    </row>
    <row r="5" spans="1:28" ht="10.5" customHeight="1" x14ac:dyDescent="0.15">
      <c r="A5" s="44" t="s">
        <v>2</v>
      </c>
      <c r="B5" s="47" t="e">
        <f>VLOOKUP(VALUE(MID($A5,2,2)),#REF!,B$3+1,FALSE)</f>
        <v>#REF!</v>
      </c>
      <c r="C5" s="47" t="e">
        <f>VLOOKUP(VALUE(MID($A5,2,2)),#REF!,C$3+1,FALSE)</f>
        <v>#REF!</v>
      </c>
      <c r="D5" s="47" t="e">
        <f>VLOOKUP(VALUE(MID($A5,2,2)),#REF!,D$3+1,FALSE)</f>
        <v>#REF!</v>
      </c>
      <c r="E5" s="47" t="e">
        <f>VLOOKUP(VALUE(MID($A5,2,2)),#REF!,E$3+1,FALSE)</f>
        <v>#REF!</v>
      </c>
      <c r="F5" s="47" t="e">
        <f>VLOOKUP(VALUE(MID($A5,2,2)),#REF!,F$3+1,FALSE)</f>
        <v>#REF!</v>
      </c>
      <c r="G5" s="47" t="e">
        <f>VLOOKUP(VALUE(MID($A5,2,2)),#REF!,G$3+1,FALSE)</f>
        <v>#REF!</v>
      </c>
      <c r="H5" s="22" t="e">
        <f>TEXT(B5,"00")&amp;";"&amp;TEXT(C5,"00")&amp;";"&amp;TEXT(D5,"00")&amp;";"&amp;TEXT(E5,"00")&amp;";"&amp;TEXT(F5,"00")&amp;";"&amp;TEXT(G5,"00")</f>
        <v>#REF!</v>
      </c>
      <c r="I5" s="32">
        <f>_xlfn.STDEV.P(J9:AA26)</f>
        <v>0</v>
      </c>
      <c r="J5" s="33" t="s">
        <v>96</v>
      </c>
      <c r="K5" s="34"/>
      <c r="L5" s="34"/>
      <c r="M5" s="34"/>
      <c r="N5" s="34"/>
      <c r="O5" s="34"/>
      <c r="P5" s="34"/>
      <c r="Q5" s="34"/>
      <c r="R5" s="34"/>
      <c r="S5" s="34"/>
      <c r="T5" s="34"/>
      <c r="U5" s="35"/>
      <c r="AB5" s="40"/>
    </row>
    <row r="6" spans="1:28" ht="10.5" customHeight="1" x14ac:dyDescent="0.15">
      <c r="A6" s="44" t="s">
        <v>3</v>
      </c>
      <c r="B6" s="47" t="e">
        <f>VLOOKUP(VALUE(MID($A6,2,2)),#REF!,B$3+1,FALSE)</f>
        <v>#REF!</v>
      </c>
      <c r="C6" s="47" t="e">
        <f>VLOOKUP(VALUE(MID($A6,2,2)),#REF!,C$3+1,FALSE)</f>
        <v>#REF!</v>
      </c>
      <c r="D6" s="47" t="e">
        <f>VLOOKUP(VALUE(MID($A6,2,2)),#REF!,D$3+1,FALSE)</f>
        <v>#REF!</v>
      </c>
      <c r="E6" s="47" t="e">
        <f>VLOOKUP(VALUE(MID($A6,2,2)),#REF!,E$3+1,FALSE)</f>
        <v>#REF!</v>
      </c>
      <c r="F6" s="47" t="e">
        <f>VLOOKUP(VALUE(MID($A6,2,2)),#REF!,F$3+1,FALSE)</f>
        <v>#REF!</v>
      </c>
      <c r="G6" s="47" t="e">
        <f>VLOOKUP(VALUE(MID($A6,2,2)),#REF!,G$3+1,FALSE)</f>
        <v>#REF!</v>
      </c>
      <c r="H6" s="22" t="e">
        <f>TEXT(B6,"00")&amp;";"&amp;TEXT(C6,"00")&amp;";"&amp;TEXT(D6,"00")&amp;";"&amp;TEXT(E6,"00")&amp;";"&amp;TEXT(F6,"00")&amp;";"&amp;TEXT(G6,"00")</f>
        <v>#REF!</v>
      </c>
      <c r="I6" s="2"/>
      <c r="AB6" s="40"/>
    </row>
    <row r="7" spans="1:28" ht="10.5" customHeight="1" x14ac:dyDescent="0.15">
      <c r="A7" s="45" t="s">
        <v>10</v>
      </c>
      <c r="B7" s="45"/>
      <c r="C7" s="45"/>
      <c r="D7" s="45"/>
      <c r="E7" s="45"/>
      <c r="F7" s="45"/>
      <c r="G7" s="45"/>
      <c r="I7" s="2" t="s">
        <v>20</v>
      </c>
      <c r="AA7" s="54"/>
      <c r="AB7" s="40"/>
    </row>
    <row r="8" spans="1:28" ht="10.5" customHeight="1" x14ac:dyDescent="0.15">
      <c r="A8" s="46"/>
      <c r="B8" s="53">
        <v>1</v>
      </c>
      <c r="C8" s="53">
        <v>2</v>
      </c>
      <c r="D8" s="53">
        <v>3</v>
      </c>
      <c r="E8" s="53">
        <v>4</v>
      </c>
      <c r="F8" s="53">
        <v>5</v>
      </c>
      <c r="G8" s="53">
        <v>6</v>
      </c>
      <c r="I8" s="37" t="s">
        <v>44</v>
      </c>
      <c r="J8" s="36" t="s">
        <v>21</v>
      </c>
      <c r="K8" s="3" t="s">
        <v>22</v>
      </c>
      <c r="L8" s="36" t="s">
        <v>23</v>
      </c>
      <c r="M8" s="3" t="s">
        <v>24</v>
      </c>
      <c r="N8" s="36" t="s">
        <v>25</v>
      </c>
      <c r="O8" s="3" t="s">
        <v>26</v>
      </c>
      <c r="P8" s="36" t="s">
        <v>27</v>
      </c>
      <c r="Q8" s="3" t="s">
        <v>28</v>
      </c>
      <c r="R8" s="36" t="s">
        <v>29</v>
      </c>
      <c r="S8" s="3" t="s">
        <v>12</v>
      </c>
      <c r="T8" s="36" t="s">
        <v>13</v>
      </c>
      <c r="U8" s="3" t="s">
        <v>14</v>
      </c>
      <c r="V8" s="36" t="s">
        <v>15</v>
      </c>
      <c r="W8" s="3" t="s">
        <v>16</v>
      </c>
      <c r="X8" s="36" t="s">
        <v>17</v>
      </c>
      <c r="Y8" s="3" t="s">
        <v>18</v>
      </c>
      <c r="Z8" s="36" t="s">
        <v>19</v>
      </c>
      <c r="AA8" s="3" t="s">
        <v>49</v>
      </c>
      <c r="AB8" s="40"/>
    </row>
    <row r="9" spans="1:28" ht="10.5" customHeight="1" x14ac:dyDescent="0.15">
      <c r="A9" s="44" t="s">
        <v>4</v>
      </c>
      <c r="B9" s="47" t="e">
        <f>VLOOKUP(VALUE(MID($A9,2,2)),#REF!,B$3+1,FALSE)</f>
        <v>#REF!</v>
      </c>
      <c r="C9" s="47" t="e">
        <f>VLOOKUP(VALUE(MID($A9,2,2)),#REF!,C$3+1,FALSE)</f>
        <v>#REF!</v>
      </c>
      <c r="D9" s="47" t="e">
        <f>VLOOKUP(VALUE(MID($A9,2,2)),#REF!,D$3+1,FALSE)</f>
        <v>#REF!</v>
      </c>
      <c r="E9" s="47" t="e">
        <f>VLOOKUP(VALUE(MID($A9,2,2)),#REF!,E$3+1,FALSE)</f>
        <v>#REF!</v>
      </c>
      <c r="F9" s="47" t="e">
        <f>VLOOKUP(VALUE(MID($A9,2,2)),#REF!,F$3+1,FALSE)</f>
        <v>#REF!</v>
      </c>
      <c r="G9" s="47" t="e">
        <f>VLOOKUP(VALUE(MID($A9,2,2)),#REF!,G$3+1,FALSE)</f>
        <v>#REF!</v>
      </c>
      <c r="H9" s="22" t="e">
        <f>TEXT(B9,"00")&amp;";"&amp;TEXT(C9,"00")&amp;";"&amp;TEXT(D9,"00")&amp;";"&amp;TEXT(E9,"00")&amp;";"&amp;TEXT(F9,"00")&amp;";"&amp;TEXT(G9,"00")</f>
        <v>#REF!</v>
      </c>
      <c r="I9" s="38" t="s">
        <v>21</v>
      </c>
      <c r="J9" s="55"/>
      <c r="K9" s="55">
        <f t="shared" ref="K9:AA9" si="0">IF(AND(ISNUMBER(FIND(K$8,$H$4)),ISNUMBER(FIND($I9,$H$4))),1,0)+IF(AND(ISNUMBER(FIND(K$8,$H$5)),ISNUMBER(FIND($I9,$H$5))),1,0)+IF(AND(ISNUMBER(FIND(K$8,$H$6)),ISNUMBER(FIND($I9,$H$6))),1,0)+IF(AND(ISNUMBER(FIND(K$8,$H$7)),ISNUMBER(FIND($I9,$H$7))),1,0)+IF(AND(ISNUMBER(FIND(K$8,$H$8)),ISNUMBER(FIND($I9,$H$8))),1,0)+IF(AND(ISNUMBER(FIND(K$8,$H$9)),ISNUMBER(FIND($I9,$H$9))),1,0)+IF(AND(ISNUMBER(FIND(K$8,$H$10)),ISNUMBER(FIND($I9,$H$10))),1,0)+IF(AND(ISNUMBER(FIND(K$8,$H$11)),ISNUMBER(FIND($I9,$H$11))),1,0)+IF(AND(ISNUMBER(FIND(K$8,$H$12)),ISNUMBER(FIND($I9,$H$12))),1,0)+IF(AND(ISNUMBER(FIND(K$8,$H$13)),ISNUMBER(FIND($I9,$H$13))),1,0)+IF(AND(ISNUMBER(FIND(K$8,$H$14)),ISNUMBER(FIND($I9,$H$14))),1,0)+IF(AND(ISNUMBER(FIND(K$8,$H$15)),ISNUMBER(FIND($I9,$H$15))),1,0)+IF(AND(ISNUMBER(FIND(K$8,$H$16)),ISNUMBER(FIND($I9,$H$16))),1,0)+IF(AND(ISNUMBER(FIND(K$8,$H$17)),ISNUMBER(FIND($I9,$H$17))),1,0)+IF(AND(ISNUMBER(FIND(K$8,$H$18)),ISNUMBER(FIND($I9,$H$18))),1,0)+IF(AND(ISNUMBER(FIND(K$8,$H$19)),ISNUMBER(FIND($I9,$H$19))),1,0)+IF(AND(ISNUMBER(FIND(K$8,$H$20)),ISNUMBER(FIND($I9,$H$20))),1,0)+IF(AND(ISNUMBER(FIND(K$8,$H$21)),ISNUMBER(FIND($I9,$H$21))),1,0)+IF(AND(ISNUMBER(FIND(K$8,$H$22)),ISNUMBER(FIND($I9,$H$22))),1,0)+IF(AND(ISNUMBER(FIND(K$8,$H$23)),ISNUMBER(FIND($I9,$H$23))),1,0)+IF(AND(ISNUMBER(FIND(K$8,$H$24)),ISNUMBER(FIND($I9,$H$24))),1,0)+IF(AND(ISNUMBER(FIND(K$8,$H$25)),ISNUMBER(FIND($I9,$H$25))),1,0)+IF(AND(ISNUMBER(FIND(K$8,$H$26)),ISNUMBER(FIND($I9,$H$26))),1,0)+IF(AND(ISNUMBER(FIND(K$8,$H$27)),ISNUMBER(FIND($I9,$H$27))),1,0)+IF(AND(ISNUMBER(FIND(K$8,$H$28)),ISNUMBER(FIND($I9,$H$28))),1,0)+IF(AND(ISNUMBER(FIND(K$8,$H$29)),ISNUMBER(FIND($I9,$H$29))),1,0)+IF(AND(ISNUMBER(FIND(K$8,$H$30)),ISNUMBER(FIND($I9,$H$30))),1,0)+IF(AND(ISNUMBER(FIND(K$8,$H$31)),ISNUMBER(FIND($I9,$H$31))),1,0)+IF(AND(ISNUMBER(FIND(K$8,$H$32)),ISNUMBER(FIND($I9,$H$32))),1,0)+IF(AND(ISNUMBER(FIND(K$8,$H$33)),ISNUMBER(FIND($I9,$H$33))),1,0)+IF(AND(ISNUMBER(FIND(K$8,$H$34)),ISNUMBER(FIND($I9,$H$34))),1,0)+IF(AND(ISNUMBER(FIND(K$8,$H$35)),ISNUMBER(FIND($I9,$H$35))),1,0)+IF(AND(ISNUMBER(FIND(K$8,$H$36)),ISNUMBER(FIND($I9,$H$36))),1,0)+IF(AND(ISNUMBER(FIND(K$8,$H$37)),ISNUMBER(FIND($I9,$H$37))),1,0)+IF(AND(ISNUMBER(FIND(K$8,$H$38)),ISNUMBER(FIND($I9,$H$38))),1,0)+IF(AND(ISNUMBER(FIND(K$8,$H$39)),ISNUMBER(FIND($I9,$H$39))),1,0)+IF(AND(ISNUMBER(FIND(K$8,$H$40)),ISNUMBER(FIND($I9,$H$40))),1,0)+IF(AND(ISNUMBER(FIND(K$8,$H$41)),ISNUMBER(FIND($I9,$H$41))),1,0)+IF(AND(ISNUMBER(FIND(K$8,$H$42)),ISNUMBER(FIND($I9,$H$42))),1,0)+IF(AND(ISNUMBER(FIND(K$8,$H$43)),ISNUMBER(FIND($I9,$H$43))),1,0)+IF(AND(ISNUMBER(FIND(K$8,$H$44)),ISNUMBER(FIND($I9,$H$44))),1,0)+IF(AND(ISNUMBER(FIND(K$8,$H$45)),ISNUMBER(FIND($I9,$H$45))),1,0)+IF(AND(ISNUMBER(FIND(K$8,$H$46)),ISNUMBER(FIND($I9,$H$46))),1,0)+IF(AND(ISNUMBER(FIND(K$8,$H$47)),ISNUMBER(FIND($I9,$H$47))),1,0)+IF(AND(ISNUMBER(FIND(K$8,$H$48)),ISNUMBER(FIND($I9,$H$48))),1,0)+IF(AND(ISNUMBER(FIND(K$8,$H$49)),ISNUMBER(FIND($I9,$H$49))),1,0)+IF(AND(ISNUMBER(FIND(K$8,$H$50)),ISNUMBER(FIND($I9,$H$50))),1,0)+IF(AND(ISNUMBER(FIND(K$8,$H$51)),ISNUMBER(FIND($I9,$H$51))),1,0)+IF(AND(ISNUMBER(FIND(K$8,$H$52)),ISNUMBER(FIND($I9,$H$52))),1,0)+IF(AND(ISNUMBER(FIND(K$8,$H$53)),ISNUMBER(FIND($I9,$H$53))),1,0)+IF(AND(ISNUMBER(FIND(K$8,$H$54)),ISNUMBER(FIND($I9,$H$54))),1,0)+IF(AND(ISNUMBER(FIND(K$8,$H$55)),ISNUMBER(FIND($I9,$H$55))),1,0)+IF(AND(ISNUMBER(FIND(K$8,$H$56)),ISNUMBER(FIND($I9,$H$56))),1,0)+IF(AND(ISNUMBER(FIND(K$8,$H$57)),ISNUMBER(FIND($I9,$H$57))),1,0)+IF(AND(ISNUMBER(FIND(K$8,$H$58)),ISNUMBER(FIND($I9,$H$58))),1,0)+IF(AND(ISNUMBER(FIND(K$8,$H$59)),ISNUMBER(FIND($I9,$H$59))),1,0)+IF(AND(ISNUMBER(FIND(K$8,$H$60)),ISNUMBER(FIND($I9,$H$60))),1,0)+IF(AND(ISNUMBER(FIND(K$8,$H$61)),ISNUMBER(FIND($I9,$H$61))),1,0)+IF(AND(ISNUMBER(FIND(K$8,$H$62)),ISNUMBER(FIND($I9,$H$62))),1,0)+IF(AND(ISNUMBER(FIND(K$8,$H$63)),ISNUMBER(FIND($I9,$H$63))),1,0)+IF(AND(ISNUMBER(FIND(K$8,$H$64)),ISNUMBER(FIND($I9,$H$64))),1,0)+IF(AND(ISNUMBER(FIND(K$8,$H$65)),ISNUMBER(FIND($I9,$H$65))),1,0)+IF(AND(ISNUMBER(FIND(K$8,$H$66)),ISNUMBER(FIND($I9,$H$66))),1,0)+IF(AND(ISNUMBER(FIND(K$8,$H$67)),ISNUMBER(FIND($I9,$H$67))),1,0)+IF(AND(ISNUMBER(FIND(K$8,$H$68)),ISNUMBER(FIND($I9,$H$68))),1,0)+IF(AND(ISNUMBER(FIND(K$8,$H$69)),ISNUMBER(FIND($I9,$H$69))),1,0)+IF(AND(ISNUMBER(FIND(K$8,$H$70)),ISNUMBER(FIND($I9,$H$70))),1,0)+IF(AND(ISNUMBER(FIND(K$8,$H$71)),ISNUMBER(FIND($I9,$H$71))),1,0)+IF(AND(ISNUMBER(FIND(K$8,$H$72)),ISNUMBER(FIND($I9,$H$72))),1,0)+IF(AND(ISNUMBER(FIND(K$8,$H$73)),ISNUMBER(FIND($I9,$H$73))),1,0)+IF(AND(ISNUMBER(FIND(K$8,$H$74)),ISNUMBER(FIND($I9,$H$74))),1,0)+IF(AND(ISNUMBER(FIND(K$8,$H$75)),ISNUMBER(FIND($I9,$H$75))),1,0)+IF(AND(ISNUMBER(FIND(K$8,$H$76)),ISNUMBER(FIND($I9,$H$76))),1,0)</f>
        <v>0</v>
      </c>
      <c r="L9" s="55">
        <f t="shared" si="0"/>
        <v>0</v>
      </c>
      <c r="M9" s="55">
        <f t="shared" si="0"/>
        <v>0</v>
      </c>
      <c r="N9" s="55">
        <f t="shared" si="0"/>
        <v>0</v>
      </c>
      <c r="O9" s="55">
        <f t="shared" si="0"/>
        <v>0</v>
      </c>
      <c r="P9" s="55">
        <f t="shared" si="0"/>
        <v>0</v>
      </c>
      <c r="Q9" s="55">
        <f t="shared" si="0"/>
        <v>0</v>
      </c>
      <c r="R9" s="55">
        <f t="shared" si="0"/>
        <v>0</v>
      </c>
      <c r="S9" s="55">
        <f t="shared" si="0"/>
        <v>0</v>
      </c>
      <c r="T9" s="55">
        <f t="shared" si="0"/>
        <v>0</v>
      </c>
      <c r="U9" s="55">
        <f t="shared" si="0"/>
        <v>0</v>
      </c>
      <c r="V9" s="55">
        <f t="shared" si="0"/>
        <v>0</v>
      </c>
      <c r="W9" s="55">
        <f t="shared" si="0"/>
        <v>0</v>
      </c>
      <c r="X9" s="55">
        <f t="shared" si="0"/>
        <v>0</v>
      </c>
      <c r="Y9" s="55">
        <f t="shared" si="0"/>
        <v>0</v>
      </c>
      <c r="Z9" s="55">
        <f t="shared" si="0"/>
        <v>0</v>
      </c>
      <c r="AA9" s="55">
        <f t="shared" si="0"/>
        <v>0</v>
      </c>
      <c r="AB9" s="40"/>
    </row>
    <row r="10" spans="1:28" ht="10.5" customHeight="1" x14ac:dyDescent="0.15">
      <c r="A10" s="44" t="s">
        <v>5</v>
      </c>
      <c r="B10" s="47" t="e">
        <f>VLOOKUP(VALUE(MID($A10,2,2)),#REF!,B$3+1,FALSE)</f>
        <v>#REF!</v>
      </c>
      <c r="C10" s="47" t="e">
        <f>VLOOKUP(VALUE(MID($A10,2,2)),#REF!,C$3+1,FALSE)</f>
        <v>#REF!</v>
      </c>
      <c r="D10" s="47" t="e">
        <f>VLOOKUP(VALUE(MID($A10,2,2)),#REF!,D$3+1,FALSE)</f>
        <v>#REF!</v>
      </c>
      <c r="E10" s="47" t="e">
        <f>VLOOKUP(VALUE(MID($A10,2,2)),#REF!,E$3+1,FALSE)</f>
        <v>#REF!</v>
      </c>
      <c r="F10" s="47" t="e">
        <f>VLOOKUP(VALUE(MID($A10,2,2)),#REF!,F$3+1,FALSE)</f>
        <v>#REF!</v>
      </c>
      <c r="G10" s="47" t="e">
        <f>VLOOKUP(VALUE(MID($A10,2,2)),#REF!,G$3+1,FALSE)</f>
        <v>#REF!</v>
      </c>
      <c r="H10" s="22" t="e">
        <f>TEXT(B10,"00")&amp;";"&amp;TEXT(C10,"00")&amp;";"&amp;TEXT(D10,"00")&amp;";"&amp;TEXT(E10,"00")&amp;";"&amp;TEXT(F10,"00")&amp;";"&amp;TEXT(G10,"00")</f>
        <v>#REF!</v>
      </c>
      <c r="I10" s="38" t="s">
        <v>22</v>
      </c>
      <c r="J10" s="55"/>
      <c r="K10" s="55"/>
      <c r="L10" s="55">
        <f t="shared" ref="L10:AA10" si="1">IF(AND(ISNUMBER(FIND(L$8,$H$4)),ISNUMBER(FIND($I10,$H$4))),1,0)+IF(AND(ISNUMBER(FIND(L$8,$H$5)),ISNUMBER(FIND($I10,$H$5))),1,0)+IF(AND(ISNUMBER(FIND(L$8,$H$6)),ISNUMBER(FIND($I10,$H$6))),1,0)+IF(AND(ISNUMBER(FIND(L$8,$H$7)),ISNUMBER(FIND($I10,$H$7))),1,0)+IF(AND(ISNUMBER(FIND(L$8,$H$8)),ISNUMBER(FIND($I10,$H$8))),1,0)+IF(AND(ISNUMBER(FIND(L$8,$H$9)),ISNUMBER(FIND($I10,$H$9))),1,0)+IF(AND(ISNUMBER(FIND(L$8,$H$10)),ISNUMBER(FIND($I10,$H$10))),1,0)+IF(AND(ISNUMBER(FIND(L$8,$H$11)),ISNUMBER(FIND($I10,$H$11))),1,0)+IF(AND(ISNUMBER(FIND(L$8,$H$12)),ISNUMBER(FIND($I10,$H$12))),1,0)+IF(AND(ISNUMBER(FIND(L$8,$H$13)),ISNUMBER(FIND($I10,$H$13))),1,0)+IF(AND(ISNUMBER(FIND(L$8,$H$14)),ISNUMBER(FIND($I10,$H$14))),1,0)+IF(AND(ISNUMBER(FIND(L$8,$H$15)),ISNUMBER(FIND($I10,$H$15))),1,0)+IF(AND(ISNUMBER(FIND(L$8,$H$16)),ISNUMBER(FIND($I10,$H$16))),1,0)+IF(AND(ISNUMBER(FIND(L$8,$H$17)),ISNUMBER(FIND($I10,$H$17))),1,0)+IF(AND(ISNUMBER(FIND(L$8,$H$18)),ISNUMBER(FIND($I10,$H$18))),1,0)+IF(AND(ISNUMBER(FIND(L$8,$H$19)),ISNUMBER(FIND($I10,$H$19))),1,0)+IF(AND(ISNUMBER(FIND(L$8,$H$20)),ISNUMBER(FIND($I10,$H$20))),1,0)+IF(AND(ISNUMBER(FIND(L$8,$H$21)),ISNUMBER(FIND($I10,$H$21))),1,0)+IF(AND(ISNUMBER(FIND(L$8,$H$22)),ISNUMBER(FIND($I10,$H$22))),1,0)+IF(AND(ISNUMBER(FIND(L$8,$H$23)),ISNUMBER(FIND($I10,$H$23))),1,0)+IF(AND(ISNUMBER(FIND(L$8,$H$24)),ISNUMBER(FIND($I10,$H$24))),1,0)+IF(AND(ISNUMBER(FIND(L$8,$H$25)),ISNUMBER(FIND($I10,$H$25))),1,0)+IF(AND(ISNUMBER(FIND(L$8,$H$26)),ISNUMBER(FIND($I10,$H$26))),1,0)+IF(AND(ISNUMBER(FIND(L$8,$H$27)),ISNUMBER(FIND($I10,$H$27))),1,0)+IF(AND(ISNUMBER(FIND(L$8,$H$28)),ISNUMBER(FIND($I10,$H$28))),1,0)+IF(AND(ISNUMBER(FIND(L$8,$H$29)),ISNUMBER(FIND($I10,$H$29))),1,0)+IF(AND(ISNUMBER(FIND(L$8,$H$30)),ISNUMBER(FIND($I10,$H$30))),1,0)+IF(AND(ISNUMBER(FIND(L$8,$H$31)),ISNUMBER(FIND($I10,$H$31))),1,0)+IF(AND(ISNUMBER(FIND(L$8,$H$32)),ISNUMBER(FIND($I10,$H$32))),1,0)+IF(AND(ISNUMBER(FIND(L$8,$H$33)),ISNUMBER(FIND($I10,$H$33))),1,0)+IF(AND(ISNUMBER(FIND(L$8,$H$34)),ISNUMBER(FIND($I10,$H$34))),1,0)+IF(AND(ISNUMBER(FIND(L$8,$H$35)),ISNUMBER(FIND($I10,$H$35))),1,0)+IF(AND(ISNUMBER(FIND(L$8,$H$36)),ISNUMBER(FIND($I10,$H$36))),1,0)+IF(AND(ISNUMBER(FIND(L$8,$H$37)),ISNUMBER(FIND($I10,$H$37))),1,0)+IF(AND(ISNUMBER(FIND(L$8,$H$38)),ISNUMBER(FIND($I10,$H$38))),1,0)+IF(AND(ISNUMBER(FIND(L$8,$H$39)),ISNUMBER(FIND($I10,$H$39))),1,0)+IF(AND(ISNUMBER(FIND(L$8,$H$40)),ISNUMBER(FIND($I10,$H$40))),1,0)+IF(AND(ISNUMBER(FIND(L$8,$H$41)),ISNUMBER(FIND($I10,$H$41))),1,0)+IF(AND(ISNUMBER(FIND(L$8,$H$42)),ISNUMBER(FIND($I10,$H$42))),1,0)+IF(AND(ISNUMBER(FIND(L$8,$H$43)),ISNUMBER(FIND($I10,$H$43))),1,0)+IF(AND(ISNUMBER(FIND(L$8,$H$44)),ISNUMBER(FIND($I10,$H$44))),1,0)+IF(AND(ISNUMBER(FIND(L$8,$H$45)),ISNUMBER(FIND($I10,$H$45))),1,0)+IF(AND(ISNUMBER(FIND(L$8,$H$46)),ISNUMBER(FIND($I10,$H$46))),1,0)+IF(AND(ISNUMBER(FIND(L$8,$H$47)),ISNUMBER(FIND($I10,$H$47))),1,0)+IF(AND(ISNUMBER(FIND(L$8,$H$48)),ISNUMBER(FIND($I10,$H$48))),1,0)+IF(AND(ISNUMBER(FIND(L$8,$H$49)),ISNUMBER(FIND($I10,$H$49))),1,0)+IF(AND(ISNUMBER(FIND(L$8,$H$50)),ISNUMBER(FIND($I10,$H$50))),1,0)+IF(AND(ISNUMBER(FIND(L$8,$H$51)),ISNUMBER(FIND($I10,$H$51))),1,0)+IF(AND(ISNUMBER(FIND(L$8,$H$52)),ISNUMBER(FIND($I10,$H$52))),1,0)+IF(AND(ISNUMBER(FIND(L$8,$H$53)),ISNUMBER(FIND($I10,$H$53))),1,0)+IF(AND(ISNUMBER(FIND(L$8,$H$54)),ISNUMBER(FIND($I10,$H$54))),1,0)+IF(AND(ISNUMBER(FIND(L$8,$H$55)),ISNUMBER(FIND($I10,$H$55))),1,0)+IF(AND(ISNUMBER(FIND(L$8,$H$56)),ISNUMBER(FIND($I10,$H$56))),1,0)+IF(AND(ISNUMBER(FIND(L$8,$H$57)),ISNUMBER(FIND($I10,$H$57))),1,0)+IF(AND(ISNUMBER(FIND(L$8,$H$58)),ISNUMBER(FIND($I10,$H$58))),1,0)+IF(AND(ISNUMBER(FIND(L$8,$H$59)),ISNUMBER(FIND($I10,$H$59))),1,0)+IF(AND(ISNUMBER(FIND(L$8,$H$60)),ISNUMBER(FIND($I10,$H$60))),1,0)+IF(AND(ISNUMBER(FIND(L$8,$H$61)),ISNUMBER(FIND($I10,$H$61))),1,0)+IF(AND(ISNUMBER(FIND(L$8,$H$62)),ISNUMBER(FIND($I10,$H$62))),1,0)+IF(AND(ISNUMBER(FIND(L$8,$H$63)),ISNUMBER(FIND($I10,$H$63))),1,0)+IF(AND(ISNUMBER(FIND(L$8,$H$64)),ISNUMBER(FIND($I10,$H$64))),1,0)+IF(AND(ISNUMBER(FIND(L$8,$H$65)),ISNUMBER(FIND($I10,$H$65))),1,0)+IF(AND(ISNUMBER(FIND(L$8,$H$66)),ISNUMBER(FIND($I10,$H$66))),1,0)+IF(AND(ISNUMBER(FIND(L$8,$H$67)),ISNUMBER(FIND($I10,$H$67))),1,0)+IF(AND(ISNUMBER(FIND(L$8,$H$68)),ISNUMBER(FIND($I10,$H$68))),1,0)+IF(AND(ISNUMBER(FIND(L$8,$H$69)),ISNUMBER(FIND($I10,$H$69))),1,0)+IF(AND(ISNUMBER(FIND(L$8,$H$70)),ISNUMBER(FIND($I10,$H$70))),1,0)+IF(AND(ISNUMBER(FIND(L$8,$H$71)),ISNUMBER(FIND($I10,$H$71))),1,0)+IF(AND(ISNUMBER(FIND(L$8,$H$72)),ISNUMBER(FIND($I10,$H$72))),1,0)+IF(AND(ISNUMBER(FIND(L$8,$H$73)),ISNUMBER(FIND($I10,$H$73))),1,0)+IF(AND(ISNUMBER(FIND(L$8,$H$74)),ISNUMBER(FIND($I10,$H$74))),1,0)+IF(AND(ISNUMBER(FIND(L$8,$H$75)),ISNUMBER(FIND($I10,$H$75))),1,0)+IF(AND(ISNUMBER(FIND(L$8,$H$76)),ISNUMBER(FIND($I10,$H$76))),1,0)</f>
        <v>0</v>
      </c>
      <c r="M10" s="55">
        <f t="shared" si="1"/>
        <v>0</v>
      </c>
      <c r="N10" s="55">
        <f t="shared" si="1"/>
        <v>0</v>
      </c>
      <c r="O10" s="55">
        <f t="shared" si="1"/>
        <v>0</v>
      </c>
      <c r="P10" s="55">
        <f t="shared" si="1"/>
        <v>0</v>
      </c>
      <c r="Q10" s="55">
        <f t="shared" si="1"/>
        <v>0</v>
      </c>
      <c r="R10" s="55">
        <f t="shared" si="1"/>
        <v>0</v>
      </c>
      <c r="S10" s="55">
        <f t="shared" si="1"/>
        <v>0</v>
      </c>
      <c r="T10" s="55">
        <f t="shared" si="1"/>
        <v>0</v>
      </c>
      <c r="U10" s="55">
        <f t="shared" si="1"/>
        <v>0</v>
      </c>
      <c r="V10" s="55">
        <f t="shared" si="1"/>
        <v>0</v>
      </c>
      <c r="W10" s="55">
        <f t="shared" si="1"/>
        <v>0</v>
      </c>
      <c r="X10" s="55">
        <f t="shared" si="1"/>
        <v>0</v>
      </c>
      <c r="Y10" s="55">
        <f t="shared" si="1"/>
        <v>0</v>
      </c>
      <c r="Z10" s="55">
        <f t="shared" si="1"/>
        <v>0</v>
      </c>
      <c r="AA10" s="55">
        <f t="shared" si="1"/>
        <v>0</v>
      </c>
      <c r="AB10" s="40"/>
    </row>
    <row r="11" spans="1:28" ht="10.5" customHeight="1" x14ac:dyDescent="0.15">
      <c r="A11" s="44" t="s">
        <v>6</v>
      </c>
      <c r="B11" s="47" t="e">
        <f>VLOOKUP(VALUE(MID($A11,2,2)),#REF!,B$3+1,FALSE)</f>
        <v>#REF!</v>
      </c>
      <c r="C11" s="47" t="e">
        <f>VLOOKUP(VALUE(MID($A11,2,2)),#REF!,C$3+1,FALSE)</f>
        <v>#REF!</v>
      </c>
      <c r="D11" s="47" t="e">
        <f>VLOOKUP(VALUE(MID($A11,2,2)),#REF!,D$3+1,FALSE)</f>
        <v>#REF!</v>
      </c>
      <c r="E11" s="47" t="e">
        <f>VLOOKUP(VALUE(MID($A11,2,2)),#REF!,E$3+1,FALSE)</f>
        <v>#REF!</v>
      </c>
      <c r="F11" s="47" t="e">
        <f>VLOOKUP(VALUE(MID($A11,2,2)),#REF!,F$3+1,FALSE)</f>
        <v>#REF!</v>
      </c>
      <c r="G11" s="47" t="e">
        <f>VLOOKUP(VALUE(MID($A11,2,2)),#REF!,G$3+1,FALSE)</f>
        <v>#REF!</v>
      </c>
      <c r="H11" s="22" t="e">
        <f>TEXT(B11,"00")&amp;";"&amp;TEXT(C11,"00")&amp;";"&amp;TEXT(D11,"00")&amp;";"&amp;TEXT(E11,"00")&amp;";"&amp;TEXT(F11,"00")&amp;";"&amp;TEXT(G11,"00")</f>
        <v>#REF!</v>
      </c>
      <c r="I11" s="38" t="s">
        <v>23</v>
      </c>
      <c r="J11" s="55"/>
      <c r="K11" s="55"/>
      <c r="L11" s="55"/>
      <c r="M11" s="55">
        <f t="shared" ref="M11:AA11" si="2">IF(AND(ISNUMBER(FIND(M$8,$H$4)),ISNUMBER(FIND($I11,$H$4))),1,0)+IF(AND(ISNUMBER(FIND(M$8,$H$5)),ISNUMBER(FIND($I11,$H$5))),1,0)+IF(AND(ISNUMBER(FIND(M$8,$H$6)),ISNUMBER(FIND($I11,$H$6))),1,0)+IF(AND(ISNUMBER(FIND(M$8,$H$7)),ISNUMBER(FIND($I11,$H$7))),1,0)+IF(AND(ISNUMBER(FIND(M$8,$H$8)),ISNUMBER(FIND($I11,$H$8))),1,0)+IF(AND(ISNUMBER(FIND(M$8,$H$9)),ISNUMBER(FIND($I11,$H$9))),1,0)+IF(AND(ISNUMBER(FIND(M$8,$H$10)),ISNUMBER(FIND($I11,$H$10))),1,0)+IF(AND(ISNUMBER(FIND(M$8,$H$11)),ISNUMBER(FIND($I11,$H$11))),1,0)+IF(AND(ISNUMBER(FIND(M$8,$H$12)),ISNUMBER(FIND($I11,$H$12))),1,0)+IF(AND(ISNUMBER(FIND(M$8,$H$13)),ISNUMBER(FIND($I11,$H$13))),1,0)+IF(AND(ISNUMBER(FIND(M$8,$H$14)),ISNUMBER(FIND($I11,$H$14))),1,0)+IF(AND(ISNUMBER(FIND(M$8,$H$15)),ISNUMBER(FIND($I11,$H$15))),1,0)+IF(AND(ISNUMBER(FIND(M$8,$H$16)),ISNUMBER(FIND($I11,$H$16))),1,0)+IF(AND(ISNUMBER(FIND(M$8,$H$17)),ISNUMBER(FIND($I11,$H$17))),1,0)+IF(AND(ISNUMBER(FIND(M$8,$H$18)),ISNUMBER(FIND($I11,$H$18))),1,0)+IF(AND(ISNUMBER(FIND(M$8,$H$19)),ISNUMBER(FIND($I11,$H$19))),1,0)+IF(AND(ISNUMBER(FIND(M$8,$H$20)),ISNUMBER(FIND($I11,$H$20))),1,0)+IF(AND(ISNUMBER(FIND(M$8,$H$21)),ISNUMBER(FIND($I11,$H$21))),1,0)+IF(AND(ISNUMBER(FIND(M$8,$H$22)),ISNUMBER(FIND($I11,$H$22))),1,0)+IF(AND(ISNUMBER(FIND(M$8,$H$23)),ISNUMBER(FIND($I11,$H$23))),1,0)+IF(AND(ISNUMBER(FIND(M$8,$H$24)),ISNUMBER(FIND($I11,$H$24))),1,0)+IF(AND(ISNUMBER(FIND(M$8,$H$25)),ISNUMBER(FIND($I11,$H$25))),1,0)+IF(AND(ISNUMBER(FIND(M$8,$H$26)),ISNUMBER(FIND($I11,$H$26))),1,0)+IF(AND(ISNUMBER(FIND(M$8,$H$27)),ISNUMBER(FIND($I11,$H$27))),1,0)+IF(AND(ISNUMBER(FIND(M$8,$H$28)),ISNUMBER(FIND($I11,$H$28))),1,0)+IF(AND(ISNUMBER(FIND(M$8,$H$29)),ISNUMBER(FIND($I11,$H$29))),1,0)+IF(AND(ISNUMBER(FIND(M$8,$H$30)),ISNUMBER(FIND($I11,$H$30))),1,0)+IF(AND(ISNUMBER(FIND(M$8,$H$31)),ISNUMBER(FIND($I11,$H$31))),1,0)+IF(AND(ISNUMBER(FIND(M$8,$H$32)),ISNUMBER(FIND($I11,$H$32))),1,0)+IF(AND(ISNUMBER(FIND(M$8,$H$33)),ISNUMBER(FIND($I11,$H$33))),1,0)+IF(AND(ISNUMBER(FIND(M$8,$H$34)),ISNUMBER(FIND($I11,$H$34))),1,0)+IF(AND(ISNUMBER(FIND(M$8,$H$35)),ISNUMBER(FIND($I11,$H$35))),1,0)+IF(AND(ISNUMBER(FIND(M$8,$H$36)),ISNUMBER(FIND($I11,$H$36))),1,0)+IF(AND(ISNUMBER(FIND(M$8,$H$37)),ISNUMBER(FIND($I11,$H$37))),1,0)+IF(AND(ISNUMBER(FIND(M$8,$H$38)),ISNUMBER(FIND($I11,$H$38))),1,0)+IF(AND(ISNUMBER(FIND(M$8,$H$39)),ISNUMBER(FIND($I11,$H$39))),1,0)+IF(AND(ISNUMBER(FIND(M$8,$H$40)),ISNUMBER(FIND($I11,$H$40))),1,0)+IF(AND(ISNUMBER(FIND(M$8,$H$41)),ISNUMBER(FIND($I11,$H$41))),1,0)+IF(AND(ISNUMBER(FIND(M$8,$H$42)),ISNUMBER(FIND($I11,$H$42))),1,0)+IF(AND(ISNUMBER(FIND(M$8,$H$43)),ISNUMBER(FIND($I11,$H$43))),1,0)+IF(AND(ISNUMBER(FIND(M$8,$H$44)),ISNUMBER(FIND($I11,$H$44))),1,0)+IF(AND(ISNUMBER(FIND(M$8,$H$45)),ISNUMBER(FIND($I11,$H$45))),1,0)+IF(AND(ISNUMBER(FIND(M$8,$H$46)),ISNUMBER(FIND($I11,$H$46))),1,0)+IF(AND(ISNUMBER(FIND(M$8,$H$47)),ISNUMBER(FIND($I11,$H$47))),1,0)+IF(AND(ISNUMBER(FIND(M$8,$H$48)),ISNUMBER(FIND($I11,$H$48))),1,0)+IF(AND(ISNUMBER(FIND(M$8,$H$49)),ISNUMBER(FIND($I11,$H$49))),1,0)+IF(AND(ISNUMBER(FIND(M$8,$H$50)),ISNUMBER(FIND($I11,$H$50))),1,0)+IF(AND(ISNUMBER(FIND(M$8,$H$51)),ISNUMBER(FIND($I11,$H$51))),1,0)+IF(AND(ISNUMBER(FIND(M$8,$H$52)),ISNUMBER(FIND($I11,$H$52))),1,0)+IF(AND(ISNUMBER(FIND(M$8,$H$53)),ISNUMBER(FIND($I11,$H$53))),1,0)+IF(AND(ISNUMBER(FIND(M$8,$H$54)),ISNUMBER(FIND($I11,$H$54))),1,0)+IF(AND(ISNUMBER(FIND(M$8,$H$55)),ISNUMBER(FIND($I11,$H$55))),1,0)+IF(AND(ISNUMBER(FIND(M$8,$H$56)),ISNUMBER(FIND($I11,$H$56))),1,0)+IF(AND(ISNUMBER(FIND(M$8,$H$57)),ISNUMBER(FIND($I11,$H$57))),1,0)+IF(AND(ISNUMBER(FIND(M$8,$H$58)),ISNUMBER(FIND($I11,$H$58))),1,0)+IF(AND(ISNUMBER(FIND(M$8,$H$59)),ISNUMBER(FIND($I11,$H$59))),1,0)+IF(AND(ISNUMBER(FIND(M$8,$H$60)),ISNUMBER(FIND($I11,$H$60))),1,0)+IF(AND(ISNUMBER(FIND(M$8,$H$61)),ISNUMBER(FIND($I11,$H$61))),1,0)+IF(AND(ISNUMBER(FIND(M$8,$H$62)),ISNUMBER(FIND($I11,$H$62))),1,0)+IF(AND(ISNUMBER(FIND(M$8,$H$63)),ISNUMBER(FIND($I11,$H$63))),1,0)+IF(AND(ISNUMBER(FIND(M$8,$H$64)),ISNUMBER(FIND($I11,$H$64))),1,0)+IF(AND(ISNUMBER(FIND(M$8,$H$65)),ISNUMBER(FIND($I11,$H$65))),1,0)+IF(AND(ISNUMBER(FIND(M$8,$H$66)),ISNUMBER(FIND($I11,$H$66))),1,0)+IF(AND(ISNUMBER(FIND(M$8,$H$67)),ISNUMBER(FIND($I11,$H$67))),1,0)+IF(AND(ISNUMBER(FIND(M$8,$H$68)),ISNUMBER(FIND($I11,$H$68))),1,0)+IF(AND(ISNUMBER(FIND(M$8,$H$69)),ISNUMBER(FIND($I11,$H$69))),1,0)+IF(AND(ISNUMBER(FIND(M$8,$H$70)),ISNUMBER(FIND($I11,$H$70))),1,0)+IF(AND(ISNUMBER(FIND(M$8,$H$71)),ISNUMBER(FIND($I11,$H$71))),1,0)+IF(AND(ISNUMBER(FIND(M$8,$H$72)),ISNUMBER(FIND($I11,$H$72))),1,0)+IF(AND(ISNUMBER(FIND(M$8,$H$73)),ISNUMBER(FIND($I11,$H$73))),1,0)+IF(AND(ISNUMBER(FIND(M$8,$H$74)),ISNUMBER(FIND($I11,$H$74))),1,0)+IF(AND(ISNUMBER(FIND(M$8,$H$75)),ISNUMBER(FIND($I11,$H$75))),1,0)+IF(AND(ISNUMBER(FIND(M$8,$H$76)),ISNUMBER(FIND($I11,$H$76))),1,0)</f>
        <v>0</v>
      </c>
      <c r="N11" s="55">
        <f t="shared" si="2"/>
        <v>0</v>
      </c>
      <c r="O11" s="55">
        <f t="shared" si="2"/>
        <v>0</v>
      </c>
      <c r="P11" s="55">
        <f t="shared" si="2"/>
        <v>0</v>
      </c>
      <c r="Q11" s="55">
        <f t="shared" si="2"/>
        <v>0</v>
      </c>
      <c r="R11" s="55">
        <f t="shared" si="2"/>
        <v>0</v>
      </c>
      <c r="S11" s="55">
        <f t="shared" si="2"/>
        <v>0</v>
      </c>
      <c r="T11" s="55">
        <f t="shared" si="2"/>
        <v>0</v>
      </c>
      <c r="U11" s="55">
        <f t="shared" si="2"/>
        <v>0</v>
      </c>
      <c r="V11" s="55">
        <f t="shared" si="2"/>
        <v>0</v>
      </c>
      <c r="W11" s="55">
        <f t="shared" si="2"/>
        <v>0</v>
      </c>
      <c r="X11" s="55">
        <f t="shared" si="2"/>
        <v>0</v>
      </c>
      <c r="Y11" s="55">
        <f t="shared" si="2"/>
        <v>0</v>
      </c>
      <c r="Z11" s="55">
        <f t="shared" si="2"/>
        <v>0</v>
      </c>
      <c r="AA11" s="55">
        <f t="shared" si="2"/>
        <v>0</v>
      </c>
      <c r="AB11" s="40"/>
    </row>
    <row r="12" spans="1:28" ht="10.5" customHeight="1" x14ac:dyDescent="0.15">
      <c r="A12" s="45" t="s">
        <v>11</v>
      </c>
      <c r="B12" s="45"/>
      <c r="C12" s="45"/>
      <c r="D12" s="45"/>
      <c r="E12" s="45"/>
      <c r="F12" s="45"/>
      <c r="G12" s="45"/>
      <c r="I12" s="38" t="s">
        <v>24</v>
      </c>
      <c r="J12" s="55"/>
      <c r="K12" s="55"/>
      <c r="L12" s="55"/>
      <c r="M12" s="55"/>
      <c r="N12" s="55">
        <f t="shared" ref="N12:AA12" si="3">IF(AND(ISNUMBER(FIND(N$8,$H$4)),ISNUMBER(FIND($I12,$H$4))),1,0)+IF(AND(ISNUMBER(FIND(N$8,$H$5)),ISNUMBER(FIND($I12,$H$5))),1,0)+IF(AND(ISNUMBER(FIND(N$8,$H$6)),ISNUMBER(FIND($I12,$H$6))),1,0)+IF(AND(ISNUMBER(FIND(N$8,$H$7)),ISNUMBER(FIND($I12,$H$7))),1,0)+IF(AND(ISNUMBER(FIND(N$8,$H$8)),ISNUMBER(FIND($I12,$H$8))),1,0)+IF(AND(ISNUMBER(FIND(N$8,$H$9)),ISNUMBER(FIND($I12,$H$9))),1,0)+IF(AND(ISNUMBER(FIND(N$8,$H$10)),ISNUMBER(FIND($I12,$H$10))),1,0)+IF(AND(ISNUMBER(FIND(N$8,$H$11)),ISNUMBER(FIND($I12,$H$11))),1,0)+IF(AND(ISNUMBER(FIND(N$8,$H$12)),ISNUMBER(FIND($I12,$H$12))),1,0)+IF(AND(ISNUMBER(FIND(N$8,$H$13)),ISNUMBER(FIND($I12,$H$13))),1,0)+IF(AND(ISNUMBER(FIND(N$8,$H$14)),ISNUMBER(FIND($I12,$H$14))),1,0)+IF(AND(ISNUMBER(FIND(N$8,$H$15)),ISNUMBER(FIND($I12,$H$15))),1,0)+IF(AND(ISNUMBER(FIND(N$8,$H$16)),ISNUMBER(FIND($I12,$H$16))),1,0)+IF(AND(ISNUMBER(FIND(N$8,$H$17)),ISNUMBER(FIND($I12,$H$17))),1,0)+IF(AND(ISNUMBER(FIND(N$8,$H$18)),ISNUMBER(FIND($I12,$H$18))),1,0)+IF(AND(ISNUMBER(FIND(N$8,$H$19)),ISNUMBER(FIND($I12,$H$19))),1,0)+IF(AND(ISNUMBER(FIND(N$8,$H$20)),ISNUMBER(FIND($I12,$H$20))),1,0)+IF(AND(ISNUMBER(FIND(N$8,$H$21)),ISNUMBER(FIND($I12,$H$21))),1,0)+IF(AND(ISNUMBER(FIND(N$8,$H$22)),ISNUMBER(FIND($I12,$H$22))),1,0)+IF(AND(ISNUMBER(FIND(N$8,$H$23)),ISNUMBER(FIND($I12,$H$23))),1,0)+IF(AND(ISNUMBER(FIND(N$8,$H$24)),ISNUMBER(FIND($I12,$H$24))),1,0)+IF(AND(ISNUMBER(FIND(N$8,$H$25)),ISNUMBER(FIND($I12,$H$25))),1,0)+IF(AND(ISNUMBER(FIND(N$8,$H$26)),ISNUMBER(FIND($I12,$H$26))),1,0)+IF(AND(ISNUMBER(FIND(N$8,$H$27)),ISNUMBER(FIND($I12,$H$27))),1,0)+IF(AND(ISNUMBER(FIND(N$8,$H$28)),ISNUMBER(FIND($I12,$H$28))),1,0)+IF(AND(ISNUMBER(FIND(N$8,$H$29)),ISNUMBER(FIND($I12,$H$29))),1,0)+IF(AND(ISNUMBER(FIND(N$8,$H$30)),ISNUMBER(FIND($I12,$H$30))),1,0)+IF(AND(ISNUMBER(FIND(N$8,$H$31)),ISNUMBER(FIND($I12,$H$31))),1,0)+IF(AND(ISNUMBER(FIND(N$8,$H$32)),ISNUMBER(FIND($I12,$H$32))),1,0)+IF(AND(ISNUMBER(FIND(N$8,$H$33)),ISNUMBER(FIND($I12,$H$33))),1,0)+IF(AND(ISNUMBER(FIND(N$8,$H$34)),ISNUMBER(FIND($I12,$H$34))),1,0)+IF(AND(ISNUMBER(FIND(N$8,$H$35)),ISNUMBER(FIND($I12,$H$35))),1,0)+IF(AND(ISNUMBER(FIND(N$8,$H$36)),ISNUMBER(FIND($I12,$H$36))),1,0)+IF(AND(ISNUMBER(FIND(N$8,$H$37)),ISNUMBER(FIND($I12,$H$37))),1,0)+IF(AND(ISNUMBER(FIND(N$8,$H$38)),ISNUMBER(FIND($I12,$H$38))),1,0)+IF(AND(ISNUMBER(FIND(N$8,$H$39)),ISNUMBER(FIND($I12,$H$39))),1,0)+IF(AND(ISNUMBER(FIND(N$8,$H$40)),ISNUMBER(FIND($I12,$H$40))),1,0)+IF(AND(ISNUMBER(FIND(N$8,$H$41)),ISNUMBER(FIND($I12,$H$41))),1,0)+IF(AND(ISNUMBER(FIND(N$8,$H$42)),ISNUMBER(FIND($I12,$H$42))),1,0)+IF(AND(ISNUMBER(FIND(N$8,$H$43)),ISNUMBER(FIND($I12,$H$43))),1,0)+IF(AND(ISNUMBER(FIND(N$8,$H$44)),ISNUMBER(FIND($I12,$H$44))),1,0)+IF(AND(ISNUMBER(FIND(N$8,$H$45)),ISNUMBER(FIND($I12,$H$45))),1,0)+IF(AND(ISNUMBER(FIND(N$8,$H$46)),ISNUMBER(FIND($I12,$H$46))),1,0)+IF(AND(ISNUMBER(FIND(N$8,$H$47)),ISNUMBER(FIND($I12,$H$47))),1,0)+IF(AND(ISNUMBER(FIND(N$8,$H$48)),ISNUMBER(FIND($I12,$H$48))),1,0)+IF(AND(ISNUMBER(FIND(N$8,$H$49)),ISNUMBER(FIND($I12,$H$49))),1,0)+IF(AND(ISNUMBER(FIND(N$8,$H$50)),ISNUMBER(FIND($I12,$H$50))),1,0)+IF(AND(ISNUMBER(FIND(N$8,$H$51)),ISNUMBER(FIND($I12,$H$51))),1,0)+IF(AND(ISNUMBER(FIND(N$8,$H$52)),ISNUMBER(FIND($I12,$H$52))),1,0)+IF(AND(ISNUMBER(FIND(N$8,$H$53)),ISNUMBER(FIND($I12,$H$53))),1,0)+IF(AND(ISNUMBER(FIND(N$8,$H$54)),ISNUMBER(FIND($I12,$H$54))),1,0)+IF(AND(ISNUMBER(FIND(N$8,$H$55)),ISNUMBER(FIND($I12,$H$55))),1,0)+IF(AND(ISNUMBER(FIND(N$8,$H$56)),ISNUMBER(FIND($I12,$H$56))),1,0)+IF(AND(ISNUMBER(FIND(N$8,$H$57)),ISNUMBER(FIND($I12,$H$57))),1,0)+IF(AND(ISNUMBER(FIND(N$8,$H$58)),ISNUMBER(FIND($I12,$H$58))),1,0)+IF(AND(ISNUMBER(FIND(N$8,$H$59)),ISNUMBER(FIND($I12,$H$59))),1,0)+IF(AND(ISNUMBER(FIND(N$8,$H$60)),ISNUMBER(FIND($I12,$H$60))),1,0)+IF(AND(ISNUMBER(FIND(N$8,$H$61)),ISNUMBER(FIND($I12,$H$61))),1,0)+IF(AND(ISNUMBER(FIND(N$8,$H$62)),ISNUMBER(FIND($I12,$H$62))),1,0)+IF(AND(ISNUMBER(FIND(N$8,$H$63)),ISNUMBER(FIND($I12,$H$63))),1,0)+IF(AND(ISNUMBER(FIND(N$8,$H$64)),ISNUMBER(FIND($I12,$H$64))),1,0)+IF(AND(ISNUMBER(FIND(N$8,$H$65)),ISNUMBER(FIND($I12,$H$65))),1,0)+IF(AND(ISNUMBER(FIND(N$8,$H$66)),ISNUMBER(FIND($I12,$H$66))),1,0)+IF(AND(ISNUMBER(FIND(N$8,$H$67)),ISNUMBER(FIND($I12,$H$67))),1,0)+IF(AND(ISNUMBER(FIND(N$8,$H$68)),ISNUMBER(FIND($I12,$H$68))),1,0)+IF(AND(ISNUMBER(FIND(N$8,$H$69)),ISNUMBER(FIND($I12,$H$69))),1,0)+IF(AND(ISNUMBER(FIND(N$8,$H$70)),ISNUMBER(FIND($I12,$H$70))),1,0)+IF(AND(ISNUMBER(FIND(N$8,$H$71)),ISNUMBER(FIND($I12,$H$71))),1,0)+IF(AND(ISNUMBER(FIND(N$8,$H$72)),ISNUMBER(FIND($I12,$H$72))),1,0)+IF(AND(ISNUMBER(FIND(N$8,$H$73)),ISNUMBER(FIND($I12,$H$73))),1,0)+IF(AND(ISNUMBER(FIND(N$8,$H$74)),ISNUMBER(FIND($I12,$H$74))),1,0)+IF(AND(ISNUMBER(FIND(N$8,$H$75)),ISNUMBER(FIND($I12,$H$75))),1,0)+IF(AND(ISNUMBER(FIND(N$8,$H$76)),ISNUMBER(FIND($I12,$H$76))),1,0)</f>
        <v>0</v>
      </c>
      <c r="O12" s="55">
        <f t="shared" si="3"/>
        <v>0</v>
      </c>
      <c r="P12" s="55">
        <f t="shared" si="3"/>
        <v>0</v>
      </c>
      <c r="Q12" s="55">
        <f t="shared" si="3"/>
        <v>0</v>
      </c>
      <c r="R12" s="55">
        <f t="shared" si="3"/>
        <v>0</v>
      </c>
      <c r="S12" s="55">
        <f t="shared" si="3"/>
        <v>0</v>
      </c>
      <c r="T12" s="55">
        <f t="shared" si="3"/>
        <v>0</v>
      </c>
      <c r="U12" s="55">
        <f t="shared" si="3"/>
        <v>0</v>
      </c>
      <c r="V12" s="55">
        <f t="shared" si="3"/>
        <v>0</v>
      </c>
      <c r="W12" s="55">
        <f t="shared" si="3"/>
        <v>0</v>
      </c>
      <c r="X12" s="55">
        <f t="shared" si="3"/>
        <v>0</v>
      </c>
      <c r="Y12" s="55">
        <f t="shared" si="3"/>
        <v>0</v>
      </c>
      <c r="Z12" s="55">
        <f t="shared" si="3"/>
        <v>0</v>
      </c>
      <c r="AA12" s="55">
        <f t="shared" si="3"/>
        <v>0</v>
      </c>
      <c r="AB12" s="40"/>
    </row>
    <row r="13" spans="1:28" ht="10.5" customHeight="1" x14ac:dyDescent="0.15">
      <c r="A13" s="46"/>
      <c r="B13" s="53">
        <v>1</v>
      </c>
      <c r="C13" s="53">
        <v>2</v>
      </c>
      <c r="D13" s="53">
        <v>3</v>
      </c>
      <c r="E13" s="53">
        <v>4</v>
      </c>
      <c r="F13" s="53">
        <v>5</v>
      </c>
      <c r="G13" s="53">
        <v>6</v>
      </c>
      <c r="I13" s="38" t="s">
        <v>25</v>
      </c>
      <c r="J13" s="55"/>
      <c r="K13" s="55"/>
      <c r="L13" s="55"/>
      <c r="M13" s="55"/>
      <c r="N13" s="55"/>
      <c r="O13" s="55">
        <f t="shared" ref="O13:AA13" si="4">IF(AND(ISNUMBER(FIND(O$8,$H$4)),ISNUMBER(FIND($I13,$H$4))),1,0)+IF(AND(ISNUMBER(FIND(O$8,$H$5)),ISNUMBER(FIND($I13,$H$5))),1,0)+IF(AND(ISNUMBER(FIND(O$8,$H$6)),ISNUMBER(FIND($I13,$H$6))),1,0)+IF(AND(ISNUMBER(FIND(O$8,$H$7)),ISNUMBER(FIND($I13,$H$7))),1,0)+IF(AND(ISNUMBER(FIND(O$8,$H$8)),ISNUMBER(FIND($I13,$H$8))),1,0)+IF(AND(ISNUMBER(FIND(O$8,$H$9)),ISNUMBER(FIND($I13,$H$9))),1,0)+IF(AND(ISNUMBER(FIND(O$8,$H$10)),ISNUMBER(FIND($I13,$H$10))),1,0)+IF(AND(ISNUMBER(FIND(O$8,$H$11)),ISNUMBER(FIND($I13,$H$11))),1,0)+IF(AND(ISNUMBER(FIND(O$8,$H$12)),ISNUMBER(FIND($I13,$H$12))),1,0)+IF(AND(ISNUMBER(FIND(O$8,$H$13)),ISNUMBER(FIND($I13,$H$13))),1,0)+IF(AND(ISNUMBER(FIND(O$8,$H$14)),ISNUMBER(FIND($I13,$H$14))),1,0)+IF(AND(ISNUMBER(FIND(O$8,$H$15)),ISNUMBER(FIND($I13,$H$15))),1,0)+IF(AND(ISNUMBER(FIND(O$8,$H$16)),ISNUMBER(FIND($I13,$H$16))),1,0)+IF(AND(ISNUMBER(FIND(O$8,$H$17)),ISNUMBER(FIND($I13,$H$17))),1,0)+IF(AND(ISNUMBER(FIND(O$8,$H$18)),ISNUMBER(FIND($I13,$H$18))),1,0)+IF(AND(ISNUMBER(FIND(O$8,$H$19)),ISNUMBER(FIND($I13,$H$19))),1,0)+IF(AND(ISNUMBER(FIND(O$8,$H$20)),ISNUMBER(FIND($I13,$H$20))),1,0)+IF(AND(ISNUMBER(FIND(O$8,$H$21)),ISNUMBER(FIND($I13,$H$21))),1,0)+IF(AND(ISNUMBER(FIND(O$8,$H$22)),ISNUMBER(FIND($I13,$H$22))),1,0)+IF(AND(ISNUMBER(FIND(O$8,$H$23)),ISNUMBER(FIND($I13,$H$23))),1,0)+IF(AND(ISNUMBER(FIND(O$8,$H$24)),ISNUMBER(FIND($I13,$H$24))),1,0)+IF(AND(ISNUMBER(FIND(O$8,$H$25)),ISNUMBER(FIND($I13,$H$25))),1,0)+IF(AND(ISNUMBER(FIND(O$8,$H$26)),ISNUMBER(FIND($I13,$H$26))),1,0)+IF(AND(ISNUMBER(FIND(O$8,$H$27)),ISNUMBER(FIND($I13,$H$27))),1,0)+IF(AND(ISNUMBER(FIND(O$8,$H$28)),ISNUMBER(FIND($I13,$H$28))),1,0)+IF(AND(ISNUMBER(FIND(O$8,$H$29)),ISNUMBER(FIND($I13,$H$29))),1,0)+IF(AND(ISNUMBER(FIND(O$8,$H$30)),ISNUMBER(FIND($I13,$H$30))),1,0)+IF(AND(ISNUMBER(FIND(O$8,$H$31)),ISNUMBER(FIND($I13,$H$31))),1,0)+IF(AND(ISNUMBER(FIND(O$8,$H$32)),ISNUMBER(FIND($I13,$H$32))),1,0)+IF(AND(ISNUMBER(FIND(O$8,$H$33)),ISNUMBER(FIND($I13,$H$33))),1,0)+IF(AND(ISNUMBER(FIND(O$8,$H$34)),ISNUMBER(FIND($I13,$H$34))),1,0)+IF(AND(ISNUMBER(FIND(O$8,$H$35)),ISNUMBER(FIND($I13,$H$35))),1,0)+IF(AND(ISNUMBER(FIND(O$8,$H$36)),ISNUMBER(FIND($I13,$H$36))),1,0)+IF(AND(ISNUMBER(FIND(O$8,$H$37)),ISNUMBER(FIND($I13,$H$37))),1,0)+IF(AND(ISNUMBER(FIND(O$8,$H$38)),ISNUMBER(FIND($I13,$H$38))),1,0)+IF(AND(ISNUMBER(FIND(O$8,$H$39)),ISNUMBER(FIND($I13,$H$39))),1,0)+IF(AND(ISNUMBER(FIND(O$8,$H$40)),ISNUMBER(FIND($I13,$H$40))),1,0)+IF(AND(ISNUMBER(FIND(O$8,$H$41)),ISNUMBER(FIND($I13,$H$41))),1,0)+IF(AND(ISNUMBER(FIND(O$8,$H$42)),ISNUMBER(FIND($I13,$H$42))),1,0)+IF(AND(ISNUMBER(FIND(O$8,$H$43)),ISNUMBER(FIND($I13,$H$43))),1,0)+IF(AND(ISNUMBER(FIND(O$8,$H$44)),ISNUMBER(FIND($I13,$H$44))),1,0)+IF(AND(ISNUMBER(FIND(O$8,$H$45)),ISNUMBER(FIND($I13,$H$45))),1,0)+IF(AND(ISNUMBER(FIND(O$8,$H$46)),ISNUMBER(FIND($I13,$H$46))),1,0)+IF(AND(ISNUMBER(FIND(O$8,$H$47)),ISNUMBER(FIND($I13,$H$47))),1,0)+IF(AND(ISNUMBER(FIND(O$8,$H$48)),ISNUMBER(FIND($I13,$H$48))),1,0)+IF(AND(ISNUMBER(FIND(O$8,$H$49)),ISNUMBER(FIND($I13,$H$49))),1,0)+IF(AND(ISNUMBER(FIND(O$8,$H$50)),ISNUMBER(FIND($I13,$H$50))),1,0)+IF(AND(ISNUMBER(FIND(O$8,$H$51)),ISNUMBER(FIND($I13,$H$51))),1,0)+IF(AND(ISNUMBER(FIND(O$8,$H$52)),ISNUMBER(FIND($I13,$H$52))),1,0)+IF(AND(ISNUMBER(FIND(O$8,$H$53)),ISNUMBER(FIND($I13,$H$53))),1,0)+IF(AND(ISNUMBER(FIND(O$8,$H$54)),ISNUMBER(FIND($I13,$H$54))),1,0)+IF(AND(ISNUMBER(FIND(O$8,$H$55)),ISNUMBER(FIND($I13,$H$55))),1,0)+IF(AND(ISNUMBER(FIND(O$8,$H$56)),ISNUMBER(FIND($I13,$H$56))),1,0)+IF(AND(ISNUMBER(FIND(O$8,$H$57)),ISNUMBER(FIND($I13,$H$57))),1,0)+IF(AND(ISNUMBER(FIND(O$8,$H$58)),ISNUMBER(FIND($I13,$H$58))),1,0)+IF(AND(ISNUMBER(FIND(O$8,$H$59)),ISNUMBER(FIND($I13,$H$59))),1,0)+IF(AND(ISNUMBER(FIND(O$8,$H$60)),ISNUMBER(FIND($I13,$H$60))),1,0)+IF(AND(ISNUMBER(FIND(O$8,$H$61)),ISNUMBER(FIND($I13,$H$61))),1,0)+IF(AND(ISNUMBER(FIND(O$8,$H$62)),ISNUMBER(FIND($I13,$H$62))),1,0)+IF(AND(ISNUMBER(FIND(O$8,$H$63)),ISNUMBER(FIND($I13,$H$63))),1,0)+IF(AND(ISNUMBER(FIND(O$8,$H$64)),ISNUMBER(FIND($I13,$H$64))),1,0)+IF(AND(ISNUMBER(FIND(O$8,$H$65)),ISNUMBER(FIND($I13,$H$65))),1,0)+IF(AND(ISNUMBER(FIND(O$8,$H$66)),ISNUMBER(FIND($I13,$H$66))),1,0)+IF(AND(ISNUMBER(FIND(O$8,$H$67)),ISNUMBER(FIND($I13,$H$67))),1,0)+IF(AND(ISNUMBER(FIND(O$8,$H$68)),ISNUMBER(FIND($I13,$H$68))),1,0)+IF(AND(ISNUMBER(FIND(O$8,$H$69)),ISNUMBER(FIND($I13,$H$69))),1,0)+IF(AND(ISNUMBER(FIND(O$8,$H$70)),ISNUMBER(FIND($I13,$H$70))),1,0)+IF(AND(ISNUMBER(FIND(O$8,$H$71)),ISNUMBER(FIND($I13,$H$71))),1,0)+IF(AND(ISNUMBER(FIND(O$8,$H$72)),ISNUMBER(FIND($I13,$H$72))),1,0)+IF(AND(ISNUMBER(FIND(O$8,$H$73)),ISNUMBER(FIND($I13,$H$73))),1,0)+IF(AND(ISNUMBER(FIND(O$8,$H$74)),ISNUMBER(FIND($I13,$H$74))),1,0)+IF(AND(ISNUMBER(FIND(O$8,$H$75)),ISNUMBER(FIND($I13,$H$75))),1,0)+IF(AND(ISNUMBER(FIND(O$8,$H$76)),ISNUMBER(FIND($I13,$H$76))),1,0)</f>
        <v>0</v>
      </c>
      <c r="P13" s="55">
        <f t="shared" si="4"/>
        <v>0</v>
      </c>
      <c r="Q13" s="55">
        <f t="shared" si="4"/>
        <v>0</v>
      </c>
      <c r="R13" s="55">
        <f t="shared" si="4"/>
        <v>0</v>
      </c>
      <c r="S13" s="55">
        <f t="shared" si="4"/>
        <v>0</v>
      </c>
      <c r="T13" s="55">
        <f t="shared" si="4"/>
        <v>0</v>
      </c>
      <c r="U13" s="55">
        <f t="shared" si="4"/>
        <v>0</v>
      </c>
      <c r="V13" s="55">
        <f t="shared" si="4"/>
        <v>0</v>
      </c>
      <c r="W13" s="55">
        <f t="shared" si="4"/>
        <v>0</v>
      </c>
      <c r="X13" s="55">
        <f t="shared" si="4"/>
        <v>0</v>
      </c>
      <c r="Y13" s="55">
        <f t="shared" si="4"/>
        <v>0</v>
      </c>
      <c r="Z13" s="55">
        <f t="shared" si="4"/>
        <v>0</v>
      </c>
      <c r="AA13" s="55">
        <f t="shared" si="4"/>
        <v>0</v>
      </c>
      <c r="AB13" s="40"/>
    </row>
    <row r="14" spans="1:28" ht="10.5" customHeight="1" x14ac:dyDescent="0.15">
      <c r="A14" s="44" t="s">
        <v>7</v>
      </c>
      <c r="B14" s="47" t="e">
        <f>VLOOKUP(VALUE(MID($A14,2,2)),#REF!,B$3+1,FALSE)</f>
        <v>#REF!</v>
      </c>
      <c r="C14" s="47" t="e">
        <f>VLOOKUP(VALUE(MID($A14,2,2)),#REF!,C$3+1,FALSE)</f>
        <v>#REF!</v>
      </c>
      <c r="D14" s="47" t="e">
        <f>VLOOKUP(VALUE(MID($A14,2,2)),#REF!,D$3+1,FALSE)</f>
        <v>#REF!</v>
      </c>
      <c r="E14" s="47" t="e">
        <f>VLOOKUP(VALUE(MID($A14,2,2)),#REF!,E$3+1,FALSE)</f>
        <v>#REF!</v>
      </c>
      <c r="F14" s="47" t="e">
        <f>VLOOKUP(VALUE(MID($A14,2,2)),#REF!,F$3+1,FALSE)</f>
        <v>#REF!</v>
      </c>
      <c r="G14" s="47" t="e">
        <f>VLOOKUP(VALUE(MID($A14,2,2)),#REF!,G$3+1,FALSE)</f>
        <v>#REF!</v>
      </c>
      <c r="H14" s="22" t="e">
        <f>TEXT(B14,"00")&amp;";"&amp;TEXT(C14,"00")&amp;";"&amp;TEXT(D14,"00")&amp;";"&amp;TEXT(E14,"00")&amp;";"&amp;TEXT(F14,"00")&amp;";"&amp;TEXT(G14,"00")</f>
        <v>#REF!</v>
      </c>
      <c r="I14" s="38" t="s">
        <v>26</v>
      </c>
      <c r="J14" s="55"/>
      <c r="K14" s="55"/>
      <c r="L14" s="55"/>
      <c r="M14" s="55"/>
      <c r="N14" s="55"/>
      <c r="O14" s="55"/>
      <c r="P14" s="55">
        <f t="shared" ref="P14:AA14" si="5">IF(AND(ISNUMBER(FIND(P$8,$H$4)),ISNUMBER(FIND($I14,$H$4))),1,0)+IF(AND(ISNUMBER(FIND(P$8,$H$5)),ISNUMBER(FIND($I14,$H$5))),1,0)+IF(AND(ISNUMBER(FIND(P$8,$H$6)),ISNUMBER(FIND($I14,$H$6))),1,0)+IF(AND(ISNUMBER(FIND(P$8,$H$7)),ISNUMBER(FIND($I14,$H$7))),1,0)+IF(AND(ISNUMBER(FIND(P$8,$H$8)),ISNUMBER(FIND($I14,$H$8))),1,0)+IF(AND(ISNUMBER(FIND(P$8,$H$9)),ISNUMBER(FIND($I14,$H$9))),1,0)+IF(AND(ISNUMBER(FIND(P$8,$H$10)),ISNUMBER(FIND($I14,$H$10))),1,0)+IF(AND(ISNUMBER(FIND(P$8,$H$11)),ISNUMBER(FIND($I14,$H$11))),1,0)+IF(AND(ISNUMBER(FIND(P$8,$H$12)),ISNUMBER(FIND($I14,$H$12))),1,0)+IF(AND(ISNUMBER(FIND(P$8,$H$13)),ISNUMBER(FIND($I14,$H$13))),1,0)+IF(AND(ISNUMBER(FIND(P$8,$H$14)),ISNUMBER(FIND($I14,$H$14))),1,0)+IF(AND(ISNUMBER(FIND(P$8,$H$15)),ISNUMBER(FIND($I14,$H$15))),1,0)+IF(AND(ISNUMBER(FIND(P$8,$H$16)),ISNUMBER(FIND($I14,$H$16))),1,0)+IF(AND(ISNUMBER(FIND(P$8,$H$17)),ISNUMBER(FIND($I14,$H$17))),1,0)+IF(AND(ISNUMBER(FIND(P$8,$H$18)),ISNUMBER(FIND($I14,$H$18))),1,0)+IF(AND(ISNUMBER(FIND(P$8,$H$19)),ISNUMBER(FIND($I14,$H$19))),1,0)+IF(AND(ISNUMBER(FIND(P$8,$H$20)),ISNUMBER(FIND($I14,$H$20))),1,0)+IF(AND(ISNUMBER(FIND(P$8,$H$21)),ISNUMBER(FIND($I14,$H$21))),1,0)+IF(AND(ISNUMBER(FIND(P$8,$H$22)),ISNUMBER(FIND($I14,$H$22))),1,0)+IF(AND(ISNUMBER(FIND(P$8,$H$23)),ISNUMBER(FIND($I14,$H$23))),1,0)+IF(AND(ISNUMBER(FIND(P$8,$H$24)),ISNUMBER(FIND($I14,$H$24))),1,0)+IF(AND(ISNUMBER(FIND(P$8,$H$25)),ISNUMBER(FIND($I14,$H$25))),1,0)+IF(AND(ISNUMBER(FIND(P$8,$H$26)),ISNUMBER(FIND($I14,$H$26))),1,0)+IF(AND(ISNUMBER(FIND(P$8,$H$27)),ISNUMBER(FIND($I14,$H$27))),1,0)+IF(AND(ISNUMBER(FIND(P$8,$H$28)),ISNUMBER(FIND($I14,$H$28))),1,0)+IF(AND(ISNUMBER(FIND(P$8,$H$29)),ISNUMBER(FIND($I14,$H$29))),1,0)+IF(AND(ISNUMBER(FIND(P$8,$H$30)),ISNUMBER(FIND($I14,$H$30))),1,0)+IF(AND(ISNUMBER(FIND(P$8,$H$31)),ISNUMBER(FIND($I14,$H$31))),1,0)+IF(AND(ISNUMBER(FIND(P$8,$H$32)),ISNUMBER(FIND($I14,$H$32))),1,0)+IF(AND(ISNUMBER(FIND(P$8,$H$33)),ISNUMBER(FIND($I14,$H$33))),1,0)+IF(AND(ISNUMBER(FIND(P$8,$H$34)),ISNUMBER(FIND($I14,$H$34))),1,0)+IF(AND(ISNUMBER(FIND(P$8,$H$35)),ISNUMBER(FIND($I14,$H$35))),1,0)+IF(AND(ISNUMBER(FIND(P$8,$H$36)),ISNUMBER(FIND($I14,$H$36))),1,0)+IF(AND(ISNUMBER(FIND(P$8,$H$37)),ISNUMBER(FIND($I14,$H$37))),1,0)+IF(AND(ISNUMBER(FIND(P$8,$H$38)),ISNUMBER(FIND($I14,$H$38))),1,0)+IF(AND(ISNUMBER(FIND(P$8,$H$39)),ISNUMBER(FIND($I14,$H$39))),1,0)+IF(AND(ISNUMBER(FIND(P$8,$H$40)),ISNUMBER(FIND($I14,$H$40))),1,0)+IF(AND(ISNUMBER(FIND(P$8,$H$41)),ISNUMBER(FIND($I14,$H$41))),1,0)+IF(AND(ISNUMBER(FIND(P$8,$H$42)),ISNUMBER(FIND($I14,$H$42))),1,0)+IF(AND(ISNUMBER(FIND(P$8,$H$43)),ISNUMBER(FIND($I14,$H$43))),1,0)+IF(AND(ISNUMBER(FIND(P$8,$H$44)),ISNUMBER(FIND($I14,$H$44))),1,0)+IF(AND(ISNUMBER(FIND(P$8,$H$45)),ISNUMBER(FIND($I14,$H$45))),1,0)+IF(AND(ISNUMBER(FIND(P$8,$H$46)),ISNUMBER(FIND($I14,$H$46))),1,0)+IF(AND(ISNUMBER(FIND(P$8,$H$47)),ISNUMBER(FIND($I14,$H$47))),1,0)+IF(AND(ISNUMBER(FIND(P$8,$H$48)),ISNUMBER(FIND($I14,$H$48))),1,0)+IF(AND(ISNUMBER(FIND(P$8,$H$49)),ISNUMBER(FIND($I14,$H$49))),1,0)+IF(AND(ISNUMBER(FIND(P$8,$H$50)),ISNUMBER(FIND($I14,$H$50))),1,0)+IF(AND(ISNUMBER(FIND(P$8,$H$51)),ISNUMBER(FIND($I14,$H$51))),1,0)+IF(AND(ISNUMBER(FIND(P$8,$H$52)),ISNUMBER(FIND($I14,$H$52))),1,0)+IF(AND(ISNUMBER(FIND(P$8,$H$53)),ISNUMBER(FIND($I14,$H$53))),1,0)+IF(AND(ISNUMBER(FIND(P$8,$H$54)),ISNUMBER(FIND($I14,$H$54))),1,0)+IF(AND(ISNUMBER(FIND(P$8,$H$55)),ISNUMBER(FIND($I14,$H$55))),1,0)+IF(AND(ISNUMBER(FIND(P$8,$H$56)),ISNUMBER(FIND($I14,$H$56))),1,0)+IF(AND(ISNUMBER(FIND(P$8,$H$57)),ISNUMBER(FIND($I14,$H$57))),1,0)+IF(AND(ISNUMBER(FIND(P$8,$H$58)),ISNUMBER(FIND($I14,$H$58))),1,0)+IF(AND(ISNUMBER(FIND(P$8,$H$59)),ISNUMBER(FIND($I14,$H$59))),1,0)+IF(AND(ISNUMBER(FIND(P$8,$H$60)),ISNUMBER(FIND($I14,$H$60))),1,0)+IF(AND(ISNUMBER(FIND(P$8,$H$61)),ISNUMBER(FIND($I14,$H$61))),1,0)+IF(AND(ISNUMBER(FIND(P$8,$H$62)),ISNUMBER(FIND($I14,$H$62))),1,0)+IF(AND(ISNUMBER(FIND(P$8,$H$63)),ISNUMBER(FIND($I14,$H$63))),1,0)+IF(AND(ISNUMBER(FIND(P$8,$H$64)),ISNUMBER(FIND($I14,$H$64))),1,0)+IF(AND(ISNUMBER(FIND(P$8,$H$65)),ISNUMBER(FIND($I14,$H$65))),1,0)+IF(AND(ISNUMBER(FIND(P$8,$H$66)),ISNUMBER(FIND($I14,$H$66))),1,0)+IF(AND(ISNUMBER(FIND(P$8,$H$67)),ISNUMBER(FIND($I14,$H$67))),1,0)+IF(AND(ISNUMBER(FIND(P$8,$H$68)),ISNUMBER(FIND($I14,$H$68))),1,0)+IF(AND(ISNUMBER(FIND(P$8,$H$69)),ISNUMBER(FIND($I14,$H$69))),1,0)+IF(AND(ISNUMBER(FIND(P$8,$H$70)),ISNUMBER(FIND($I14,$H$70))),1,0)+IF(AND(ISNUMBER(FIND(P$8,$H$71)),ISNUMBER(FIND($I14,$H$71))),1,0)+IF(AND(ISNUMBER(FIND(P$8,$H$72)),ISNUMBER(FIND($I14,$H$72))),1,0)+IF(AND(ISNUMBER(FIND(P$8,$H$73)),ISNUMBER(FIND($I14,$H$73))),1,0)+IF(AND(ISNUMBER(FIND(P$8,$H$74)),ISNUMBER(FIND($I14,$H$74))),1,0)+IF(AND(ISNUMBER(FIND(P$8,$H$75)),ISNUMBER(FIND($I14,$H$75))),1,0)+IF(AND(ISNUMBER(FIND(P$8,$H$76)),ISNUMBER(FIND($I14,$H$76))),1,0)</f>
        <v>0</v>
      </c>
      <c r="Q14" s="55">
        <f t="shared" si="5"/>
        <v>0</v>
      </c>
      <c r="R14" s="55">
        <f t="shared" si="5"/>
        <v>0</v>
      </c>
      <c r="S14" s="55">
        <f t="shared" si="5"/>
        <v>0</v>
      </c>
      <c r="T14" s="55">
        <f t="shared" si="5"/>
        <v>0</v>
      </c>
      <c r="U14" s="55">
        <f t="shared" si="5"/>
        <v>0</v>
      </c>
      <c r="V14" s="55">
        <f t="shared" si="5"/>
        <v>0</v>
      </c>
      <c r="W14" s="55">
        <f t="shared" si="5"/>
        <v>0</v>
      </c>
      <c r="X14" s="55">
        <f t="shared" si="5"/>
        <v>0</v>
      </c>
      <c r="Y14" s="55">
        <f t="shared" si="5"/>
        <v>0</v>
      </c>
      <c r="Z14" s="55">
        <f t="shared" si="5"/>
        <v>0</v>
      </c>
      <c r="AA14" s="55">
        <f t="shared" si="5"/>
        <v>0</v>
      </c>
      <c r="AB14" s="40"/>
    </row>
    <row r="15" spans="1:28" ht="10.5" customHeight="1" x14ac:dyDescent="0.15">
      <c r="A15" s="44" t="s">
        <v>9</v>
      </c>
      <c r="B15" s="47" t="e">
        <f>VLOOKUP(VALUE(MID($A15,2,2)),#REF!,B$3+1,FALSE)</f>
        <v>#REF!</v>
      </c>
      <c r="C15" s="47" t="e">
        <f>VLOOKUP(VALUE(MID($A15,2,2)),#REF!,C$3+1,FALSE)</f>
        <v>#REF!</v>
      </c>
      <c r="D15" s="47" t="e">
        <f>VLOOKUP(VALUE(MID($A15,2,2)),#REF!,D$3+1,FALSE)</f>
        <v>#REF!</v>
      </c>
      <c r="E15" s="47" t="e">
        <f>VLOOKUP(VALUE(MID($A15,2,2)),#REF!,E$3+1,FALSE)</f>
        <v>#REF!</v>
      </c>
      <c r="F15" s="47" t="e">
        <f>VLOOKUP(VALUE(MID($A15,2,2)),#REF!,F$3+1,FALSE)</f>
        <v>#REF!</v>
      </c>
      <c r="G15" s="47" t="e">
        <f>VLOOKUP(VALUE(MID($A15,2,2)),#REF!,G$3+1,FALSE)</f>
        <v>#REF!</v>
      </c>
      <c r="H15" s="22" t="e">
        <f>TEXT(B15,"00")&amp;";"&amp;TEXT(C15,"00")&amp;";"&amp;TEXT(D15,"00")&amp;";"&amp;TEXT(E15,"00")&amp;";"&amp;TEXT(F15,"00")&amp;";"&amp;TEXT(G15,"00")</f>
        <v>#REF!</v>
      </c>
      <c r="I15" s="38" t="s">
        <v>27</v>
      </c>
      <c r="J15" s="55"/>
      <c r="K15" s="55"/>
      <c r="L15" s="55"/>
      <c r="M15" s="55"/>
      <c r="N15" s="55"/>
      <c r="O15" s="55"/>
      <c r="P15" s="55"/>
      <c r="Q15" s="55">
        <f t="shared" ref="Q15:AA15" si="6">IF(AND(ISNUMBER(FIND(Q$8,$H$4)),ISNUMBER(FIND($I15,$H$4))),1,0)+IF(AND(ISNUMBER(FIND(Q$8,$H$5)),ISNUMBER(FIND($I15,$H$5))),1,0)+IF(AND(ISNUMBER(FIND(Q$8,$H$6)),ISNUMBER(FIND($I15,$H$6))),1,0)+IF(AND(ISNUMBER(FIND(Q$8,$H$7)),ISNUMBER(FIND($I15,$H$7))),1,0)+IF(AND(ISNUMBER(FIND(Q$8,$H$8)),ISNUMBER(FIND($I15,$H$8))),1,0)+IF(AND(ISNUMBER(FIND(Q$8,$H$9)),ISNUMBER(FIND($I15,$H$9))),1,0)+IF(AND(ISNUMBER(FIND(Q$8,$H$10)),ISNUMBER(FIND($I15,$H$10))),1,0)+IF(AND(ISNUMBER(FIND(Q$8,$H$11)),ISNUMBER(FIND($I15,$H$11))),1,0)+IF(AND(ISNUMBER(FIND(Q$8,$H$12)),ISNUMBER(FIND($I15,$H$12))),1,0)+IF(AND(ISNUMBER(FIND(Q$8,$H$13)),ISNUMBER(FIND($I15,$H$13))),1,0)+IF(AND(ISNUMBER(FIND(Q$8,$H$14)),ISNUMBER(FIND($I15,$H$14))),1,0)+IF(AND(ISNUMBER(FIND(Q$8,$H$15)),ISNUMBER(FIND($I15,$H$15))),1,0)+IF(AND(ISNUMBER(FIND(Q$8,$H$16)),ISNUMBER(FIND($I15,$H$16))),1,0)+IF(AND(ISNUMBER(FIND(Q$8,$H$17)),ISNUMBER(FIND($I15,$H$17))),1,0)+IF(AND(ISNUMBER(FIND(Q$8,$H$18)),ISNUMBER(FIND($I15,$H$18))),1,0)+IF(AND(ISNUMBER(FIND(Q$8,$H$19)),ISNUMBER(FIND($I15,$H$19))),1,0)+IF(AND(ISNUMBER(FIND(Q$8,$H$20)),ISNUMBER(FIND($I15,$H$20))),1,0)+IF(AND(ISNUMBER(FIND(Q$8,$H$21)),ISNUMBER(FIND($I15,$H$21))),1,0)+IF(AND(ISNUMBER(FIND(Q$8,$H$22)),ISNUMBER(FIND($I15,$H$22))),1,0)+IF(AND(ISNUMBER(FIND(Q$8,$H$23)),ISNUMBER(FIND($I15,$H$23))),1,0)+IF(AND(ISNUMBER(FIND(Q$8,$H$24)),ISNUMBER(FIND($I15,$H$24))),1,0)+IF(AND(ISNUMBER(FIND(Q$8,$H$25)),ISNUMBER(FIND($I15,$H$25))),1,0)+IF(AND(ISNUMBER(FIND(Q$8,$H$26)),ISNUMBER(FIND($I15,$H$26))),1,0)+IF(AND(ISNUMBER(FIND(Q$8,$H$27)),ISNUMBER(FIND($I15,$H$27))),1,0)+IF(AND(ISNUMBER(FIND(Q$8,$H$28)),ISNUMBER(FIND($I15,$H$28))),1,0)+IF(AND(ISNUMBER(FIND(Q$8,$H$29)),ISNUMBER(FIND($I15,$H$29))),1,0)+IF(AND(ISNUMBER(FIND(Q$8,$H$30)),ISNUMBER(FIND($I15,$H$30))),1,0)+IF(AND(ISNUMBER(FIND(Q$8,$H$31)),ISNUMBER(FIND($I15,$H$31))),1,0)+IF(AND(ISNUMBER(FIND(Q$8,$H$32)),ISNUMBER(FIND($I15,$H$32))),1,0)+IF(AND(ISNUMBER(FIND(Q$8,$H$33)),ISNUMBER(FIND($I15,$H$33))),1,0)+IF(AND(ISNUMBER(FIND(Q$8,$H$34)),ISNUMBER(FIND($I15,$H$34))),1,0)+IF(AND(ISNUMBER(FIND(Q$8,$H$35)),ISNUMBER(FIND($I15,$H$35))),1,0)+IF(AND(ISNUMBER(FIND(Q$8,$H$36)),ISNUMBER(FIND($I15,$H$36))),1,0)+IF(AND(ISNUMBER(FIND(Q$8,$H$37)),ISNUMBER(FIND($I15,$H$37))),1,0)+IF(AND(ISNUMBER(FIND(Q$8,$H$38)),ISNUMBER(FIND($I15,$H$38))),1,0)+IF(AND(ISNUMBER(FIND(Q$8,$H$39)),ISNUMBER(FIND($I15,$H$39))),1,0)+IF(AND(ISNUMBER(FIND(Q$8,$H$40)),ISNUMBER(FIND($I15,$H$40))),1,0)+IF(AND(ISNUMBER(FIND(Q$8,$H$41)),ISNUMBER(FIND($I15,$H$41))),1,0)+IF(AND(ISNUMBER(FIND(Q$8,$H$42)),ISNUMBER(FIND($I15,$H$42))),1,0)+IF(AND(ISNUMBER(FIND(Q$8,$H$43)),ISNUMBER(FIND($I15,$H$43))),1,0)+IF(AND(ISNUMBER(FIND(Q$8,$H$44)),ISNUMBER(FIND($I15,$H$44))),1,0)+IF(AND(ISNUMBER(FIND(Q$8,$H$45)),ISNUMBER(FIND($I15,$H$45))),1,0)+IF(AND(ISNUMBER(FIND(Q$8,$H$46)),ISNUMBER(FIND($I15,$H$46))),1,0)+IF(AND(ISNUMBER(FIND(Q$8,$H$47)),ISNUMBER(FIND($I15,$H$47))),1,0)+IF(AND(ISNUMBER(FIND(Q$8,$H$48)),ISNUMBER(FIND($I15,$H$48))),1,0)+IF(AND(ISNUMBER(FIND(Q$8,$H$49)),ISNUMBER(FIND($I15,$H$49))),1,0)+IF(AND(ISNUMBER(FIND(Q$8,$H$50)),ISNUMBER(FIND($I15,$H$50))),1,0)+IF(AND(ISNUMBER(FIND(Q$8,$H$51)),ISNUMBER(FIND($I15,$H$51))),1,0)+IF(AND(ISNUMBER(FIND(Q$8,$H$52)),ISNUMBER(FIND($I15,$H$52))),1,0)+IF(AND(ISNUMBER(FIND(Q$8,$H$53)),ISNUMBER(FIND($I15,$H$53))),1,0)+IF(AND(ISNUMBER(FIND(Q$8,$H$54)),ISNUMBER(FIND($I15,$H$54))),1,0)+IF(AND(ISNUMBER(FIND(Q$8,$H$55)),ISNUMBER(FIND($I15,$H$55))),1,0)+IF(AND(ISNUMBER(FIND(Q$8,$H$56)),ISNUMBER(FIND($I15,$H$56))),1,0)+IF(AND(ISNUMBER(FIND(Q$8,$H$57)),ISNUMBER(FIND($I15,$H$57))),1,0)+IF(AND(ISNUMBER(FIND(Q$8,$H$58)),ISNUMBER(FIND($I15,$H$58))),1,0)+IF(AND(ISNUMBER(FIND(Q$8,$H$59)),ISNUMBER(FIND($I15,$H$59))),1,0)+IF(AND(ISNUMBER(FIND(Q$8,$H$60)),ISNUMBER(FIND($I15,$H$60))),1,0)+IF(AND(ISNUMBER(FIND(Q$8,$H$61)),ISNUMBER(FIND($I15,$H$61))),1,0)+IF(AND(ISNUMBER(FIND(Q$8,$H$62)),ISNUMBER(FIND($I15,$H$62))),1,0)+IF(AND(ISNUMBER(FIND(Q$8,$H$63)),ISNUMBER(FIND($I15,$H$63))),1,0)+IF(AND(ISNUMBER(FIND(Q$8,$H$64)),ISNUMBER(FIND($I15,$H$64))),1,0)+IF(AND(ISNUMBER(FIND(Q$8,$H$65)),ISNUMBER(FIND($I15,$H$65))),1,0)+IF(AND(ISNUMBER(FIND(Q$8,$H$66)),ISNUMBER(FIND($I15,$H$66))),1,0)+IF(AND(ISNUMBER(FIND(Q$8,$H$67)),ISNUMBER(FIND($I15,$H$67))),1,0)+IF(AND(ISNUMBER(FIND(Q$8,$H$68)),ISNUMBER(FIND($I15,$H$68))),1,0)+IF(AND(ISNUMBER(FIND(Q$8,$H$69)),ISNUMBER(FIND($I15,$H$69))),1,0)+IF(AND(ISNUMBER(FIND(Q$8,$H$70)),ISNUMBER(FIND($I15,$H$70))),1,0)+IF(AND(ISNUMBER(FIND(Q$8,$H$71)),ISNUMBER(FIND($I15,$H$71))),1,0)+IF(AND(ISNUMBER(FIND(Q$8,$H$72)),ISNUMBER(FIND($I15,$H$72))),1,0)+IF(AND(ISNUMBER(FIND(Q$8,$H$73)),ISNUMBER(FIND($I15,$H$73))),1,0)+IF(AND(ISNUMBER(FIND(Q$8,$H$74)),ISNUMBER(FIND($I15,$H$74))),1,0)+IF(AND(ISNUMBER(FIND(Q$8,$H$75)),ISNUMBER(FIND($I15,$H$75))),1,0)+IF(AND(ISNUMBER(FIND(Q$8,$H$76)),ISNUMBER(FIND($I15,$H$76))),1,0)</f>
        <v>0</v>
      </c>
      <c r="R15" s="55">
        <f t="shared" si="6"/>
        <v>0</v>
      </c>
      <c r="S15" s="55">
        <f t="shared" si="6"/>
        <v>0</v>
      </c>
      <c r="T15" s="55">
        <f t="shared" si="6"/>
        <v>0</v>
      </c>
      <c r="U15" s="55">
        <f t="shared" si="6"/>
        <v>0</v>
      </c>
      <c r="V15" s="55">
        <f t="shared" si="6"/>
        <v>0</v>
      </c>
      <c r="W15" s="55">
        <f t="shared" si="6"/>
        <v>0</v>
      </c>
      <c r="X15" s="55">
        <f t="shared" si="6"/>
        <v>0</v>
      </c>
      <c r="Y15" s="55">
        <f t="shared" si="6"/>
        <v>0</v>
      </c>
      <c r="Z15" s="55">
        <f t="shared" si="6"/>
        <v>0</v>
      </c>
      <c r="AA15" s="55">
        <f t="shared" si="6"/>
        <v>0</v>
      </c>
      <c r="AB15" s="40"/>
    </row>
    <row r="16" spans="1:28" ht="10.5" customHeight="1" x14ac:dyDescent="0.15">
      <c r="A16" s="44" t="s">
        <v>8</v>
      </c>
      <c r="B16" s="47" t="e">
        <f>VLOOKUP(VALUE(MID($A16,2,2)),#REF!,B$3+1,FALSE)</f>
        <v>#REF!</v>
      </c>
      <c r="C16" s="47" t="e">
        <f>VLOOKUP(VALUE(MID($A16,2,2)),#REF!,C$3+1,FALSE)</f>
        <v>#REF!</v>
      </c>
      <c r="D16" s="47" t="e">
        <f>VLOOKUP(VALUE(MID($A16,2,2)),#REF!,D$3+1,FALSE)</f>
        <v>#REF!</v>
      </c>
      <c r="E16" s="47" t="e">
        <f>VLOOKUP(VALUE(MID($A16,2,2)),#REF!,E$3+1,FALSE)</f>
        <v>#REF!</v>
      </c>
      <c r="F16" s="47" t="e">
        <f>VLOOKUP(VALUE(MID($A16,2,2)),#REF!,F$3+1,FALSE)</f>
        <v>#REF!</v>
      </c>
      <c r="G16" s="47" t="e">
        <f>VLOOKUP(VALUE(MID($A16,2,2)),#REF!,G$3+1,FALSE)</f>
        <v>#REF!</v>
      </c>
      <c r="H16" s="22" t="e">
        <f>TEXT(B16,"00")&amp;";"&amp;TEXT(C16,"00")&amp;";"&amp;TEXT(D16,"00")&amp;";"&amp;TEXT(E16,"00")&amp;";"&amp;TEXT(F16,"00")&amp;";"&amp;TEXT(G16,"00")</f>
        <v>#REF!</v>
      </c>
      <c r="I16" s="38" t="s">
        <v>28</v>
      </c>
      <c r="J16" s="55"/>
      <c r="K16" s="55"/>
      <c r="L16" s="55"/>
      <c r="M16" s="55"/>
      <c r="N16" s="55"/>
      <c r="O16" s="55"/>
      <c r="P16" s="55"/>
      <c r="Q16" s="55"/>
      <c r="R16" s="55">
        <f t="shared" ref="R16:AA16" si="7">IF(AND(ISNUMBER(FIND(R$8,$H$4)),ISNUMBER(FIND($I16,$H$4))),1,0)+IF(AND(ISNUMBER(FIND(R$8,$H$5)),ISNUMBER(FIND($I16,$H$5))),1,0)+IF(AND(ISNUMBER(FIND(R$8,$H$6)),ISNUMBER(FIND($I16,$H$6))),1,0)+IF(AND(ISNUMBER(FIND(R$8,$H$7)),ISNUMBER(FIND($I16,$H$7))),1,0)+IF(AND(ISNUMBER(FIND(R$8,$H$8)),ISNUMBER(FIND($I16,$H$8))),1,0)+IF(AND(ISNUMBER(FIND(R$8,$H$9)),ISNUMBER(FIND($I16,$H$9))),1,0)+IF(AND(ISNUMBER(FIND(R$8,$H$10)),ISNUMBER(FIND($I16,$H$10))),1,0)+IF(AND(ISNUMBER(FIND(R$8,$H$11)),ISNUMBER(FIND($I16,$H$11))),1,0)+IF(AND(ISNUMBER(FIND(R$8,$H$12)),ISNUMBER(FIND($I16,$H$12))),1,0)+IF(AND(ISNUMBER(FIND(R$8,$H$13)),ISNUMBER(FIND($I16,$H$13))),1,0)+IF(AND(ISNUMBER(FIND(R$8,$H$14)),ISNUMBER(FIND($I16,$H$14))),1,0)+IF(AND(ISNUMBER(FIND(R$8,$H$15)),ISNUMBER(FIND($I16,$H$15))),1,0)+IF(AND(ISNUMBER(FIND(R$8,$H$16)),ISNUMBER(FIND($I16,$H$16))),1,0)+IF(AND(ISNUMBER(FIND(R$8,$H$17)),ISNUMBER(FIND($I16,$H$17))),1,0)+IF(AND(ISNUMBER(FIND(R$8,$H$18)),ISNUMBER(FIND($I16,$H$18))),1,0)+IF(AND(ISNUMBER(FIND(R$8,$H$19)),ISNUMBER(FIND($I16,$H$19))),1,0)+IF(AND(ISNUMBER(FIND(R$8,$H$20)),ISNUMBER(FIND($I16,$H$20))),1,0)+IF(AND(ISNUMBER(FIND(R$8,$H$21)),ISNUMBER(FIND($I16,$H$21))),1,0)+IF(AND(ISNUMBER(FIND(R$8,$H$22)),ISNUMBER(FIND($I16,$H$22))),1,0)+IF(AND(ISNUMBER(FIND(R$8,$H$23)),ISNUMBER(FIND($I16,$H$23))),1,0)+IF(AND(ISNUMBER(FIND(R$8,$H$24)),ISNUMBER(FIND($I16,$H$24))),1,0)+IF(AND(ISNUMBER(FIND(R$8,$H$25)),ISNUMBER(FIND($I16,$H$25))),1,0)+IF(AND(ISNUMBER(FIND(R$8,$H$26)),ISNUMBER(FIND($I16,$H$26))),1,0)+IF(AND(ISNUMBER(FIND(R$8,$H$27)),ISNUMBER(FIND($I16,$H$27))),1,0)+IF(AND(ISNUMBER(FIND(R$8,$H$28)),ISNUMBER(FIND($I16,$H$28))),1,0)+IF(AND(ISNUMBER(FIND(R$8,$H$29)),ISNUMBER(FIND($I16,$H$29))),1,0)+IF(AND(ISNUMBER(FIND(R$8,$H$30)),ISNUMBER(FIND($I16,$H$30))),1,0)+IF(AND(ISNUMBER(FIND(R$8,$H$31)),ISNUMBER(FIND($I16,$H$31))),1,0)+IF(AND(ISNUMBER(FIND(R$8,$H$32)),ISNUMBER(FIND($I16,$H$32))),1,0)+IF(AND(ISNUMBER(FIND(R$8,$H$33)),ISNUMBER(FIND($I16,$H$33))),1,0)+IF(AND(ISNUMBER(FIND(R$8,$H$34)),ISNUMBER(FIND($I16,$H$34))),1,0)+IF(AND(ISNUMBER(FIND(R$8,$H$35)),ISNUMBER(FIND($I16,$H$35))),1,0)+IF(AND(ISNUMBER(FIND(R$8,$H$36)),ISNUMBER(FIND($I16,$H$36))),1,0)+IF(AND(ISNUMBER(FIND(R$8,$H$37)),ISNUMBER(FIND($I16,$H$37))),1,0)+IF(AND(ISNUMBER(FIND(R$8,$H$38)),ISNUMBER(FIND($I16,$H$38))),1,0)+IF(AND(ISNUMBER(FIND(R$8,$H$39)),ISNUMBER(FIND($I16,$H$39))),1,0)+IF(AND(ISNUMBER(FIND(R$8,$H$40)),ISNUMBER(FIND($I16,$H$40))),1,0)+IF(AND(ISNUMBER(FIND(R$8,$H$41)),ISNUMBER(FIND($I16,$H$41))),1,0)+IF(AND(ISNUMBER(FIND(R$8,$H$42)),ISNUMBER(FIND($I16,$H$42))),1,0)+IF(AND(ISNUMBER(FIND(R$8,$H$43)),ISNUMBER(FIND($I16,$H$43))),1,0)+IF(AND(ISNUMBER(FIND(R$8,$H$44)),ISNUMBER(FIND($I16,$H$44))),1,0)+IF(AND(ISNUMBER(FIND(R$8,$H$45)),ISNUMBER(FIND($I16,$H$45))),1,0)+IF(AND(ISNUMBER(FIND(R$8,$H$46)),ISNUMBER(FIND($I16,$H$46))),1,0)+IF(AND(ISNUMBER(FIND(R$8,$H$47)),ISNUMBER(FIND($I16,$H$47))),1,0)+IF(AND(ISNUMBER(FIND(R$8,$H$48)),ISNUMBER(FIND($I16,$H$48))),1,0)+IF(AND(ISNUMBER(FIND(R$8,$H$49)),ISNUMBER(FIND($I16,$H$49))),1,0)+IF(AND(ISNUMBER(FIND(R$8,$H$50)),ISNUMBER(FIND($I16,$H$50))),1,0)+IF(AND(ISNUMBER(FIND(R$8,$H$51)),ISNUMBER(FIND($I16,$H$51))),1,0)+IF(AND(ISNUMBER(FIND(R$8,$H$52)),ISNUMBER(FIND($I16,$H$52))),1,0)+IF(AND(ISNUMBER(FIND(R$8,$H$53)),ISNUMBER(FIND($I16,$H$53))),1,0)+IF(AND(ISNUMBER(FIND(R$8,$H$54)),ISNUMBER(FIND($I16,$H$54))),1,0)+IF(AND(ISNUMBER(FIND(R$8,$H$55)),ISNUMBER(FIND($I16,$H$55))),1,0)+IF(AND(ISNUMBER(FIND(R$8,$H$56)),ISNUMBER(FIND($I16,$H$56))),1,0)+IF(AND(ISNUMBER(FIND(R$8,$H$57)),ISNUMBER(FIND($I16,$H$57))),1,0)+IF(AND(ISNUMBER(FIND(R$8,$H$58)),ISNUMBER(FIND($I16,$H$58))),1,0)+IF(AND(ISNUMBER(FIND(R$8,$H$59)),ISNUMBER(FIND($I16,$H$59))),1,0)+IF(AND(ISNUMBER(FIND(R$8,$H$60)),ISNUMBER(FIND($I16,$H$60))),1,0)+IF(AND(ISNUMBER(FIND(R$8,$H$61)),ISNUMBER(FIND($I16,$H$61))),1,0)+IF(AND(ISNUMBER(FIND(R$8,$H$62)),ISNUMBER(FIND($I16,$H$62))),1,0)+IF(AND(ISNUMBER(FIND(R$8,$H$63)),ISNUMBER(FIND($I16,$H$63))),1,0)+IF(AND(ISNUMBER(FIND(R$8,$H$64)),ISNUMBER(FIND($I16,$H$64))),1,0)+IF(AND(ISNUMBER(FIND(R$8,$H$65)),ISNUMBER(FIND($I16,$H$65))),1,0)+IF(AND(ISNUMBER(FIND(R$8,$H$66)),ISNUMBER(FIND($I16,$H$66))),1,0)+IF(AND(ISNUMBER(FIND(R$8,$H$67)),ISNUMBER(FIND($I16,$H$67))),1,0)+IF(AND(ISNUMBER(FIND(R$8,$H$68)),ISNUMBER(FIND($I16,$H$68))),1,0)+IF(AND(ISNUMBER(FIND(R$8,$H$69)),ISNUMBER(FIND($I16,$H$69))),1,0)+IF(AND(ISNUMBER(FIND(R$8,$H$70)),ISNUMBER(FIND($I16,$H$70))),1,0)+IF(AND(ISNUMBER(FIND(R$8,$H$71)),ISNUMBER(FIND($I16,$H$71))),1,0)+IF(AND(ISNUMBER(FIND(R$8,$H$72)),ISNUMBER(FIND($I16,$H$72))),1,0)+IF(AND(ISNUMBER(FIND(R$8,$H$73)),ISNUMBER(FIND($I16,$H$73))),1,0)+IF(AND(ISNUMBER(FIND(R$8,$H$74)),ISNUMBER(FIND($I16,$H$74))),1,0)+IF(AND(ISNUMBER(FIND(R$8,$H$75)),ISNUMBER(FIND($I16,$H$75))),1,0)+IF(AND(ISNUMBER(FIND(R$8,$H$76)),ISNUMBER(FIND($I16,$H$76))),1,0)</f>
        <v>0</v>
      </c>
      <c r="S16" s="55">
        <f t="shared" si="7"/>
        <v>0</v>
      </c>
      <c r="T16" s="55">
        <f t="shared" si="7"/>
        <v>0</v>
      </c>
      <c r="U16" s="55">
        <f t="shared" si="7"/>
        <v>0</v>
      </c>
      <c r="V16" s="55">
        <f t="shared" si="7"/>
        <v>0</v>
      </c>
      <c r="W16" s="55">
        <f t="shared" si="7"/>
        <v>0</v>
      </c>
      <c r="X16" s="55">
        <f t="shared" si="7"/>
        <v>0</v>
      </c>
      <c r="Y16" s="55">
        <f t="shared" si="7"/>
        <v>0</v>
      </c>
      <c r="Z16" s="55">
        <f t="shared" si="7"/>
        <v>0</v>
      </c>
      <c r="AA16" s="55">
        <f t="shared" si="7"/>
        <v>0</v>
      </c>
      <c r="AB16" s="40"/>
    </row>
    <row r="17" spans="1:28" ht="10.5" customHeight="1" x14ac:dyDescent="0.15">
      <c r="A17" s="45" t="s">
        <v>30</v>
      </c>
      <c r="B17" s="45"/>
      <c r="C17" s="45"/>
      <c r="D17" s="45"/>
      <c r="E17" s="45"/>
      <c r="F17" s="45"/>
      <c r="G17" s="45"/>
      <c r="I17" s="38" t="s">
        <v>29</v>
      </c>
      <c r="J17" s="55"/>
      <c r="K17" s="55"/>
      <c r="L17" s="55"/>
      <c r="M17" s="55"/>
      <c r="N17" s="55"/>
      <c r="O17" s="55"/>
      <c r="P17" s="55"/>
      <c r="Q17" s="55"/>
      <c r="R17" s="55"/>
      <c r="S17" s="55">
        <f t="shared" ref="S17:AA17" si="8">IF(AND(ISNUMBER(FIND(S$8,$H$4)),ISNUMBER(FIND($I17,$H$4))),1,0)+IF(AND(ISNUMBER(FIND(S$8,$H$5)),ISNUMBER(FIND($I17,$H$5))),1,0)+IF(AND(ISNUMBER(FIND(S$8,$H$6)),ISNUMBER(FIND($I17,$H$6))),1,0)+IF(AND(ISNUMBER(FIND(S$8,$H$7)),ISNUMBER(FIND($I17,$H$7))),1,0)+IF(AND(ISNUMBER(FIND(S$8,$H$8)),ISNUMBER(FIND($I17,$H$8))),1,0)+IF(AND(ISNUMBER(FIND(S$8,$H$9)),ISNUMBER(FIND($I17,$H$9))),1,0)+IF(AND(ISNUMBER(FIND(S$8,$H$10)),ISNUMBER(FIND($I17,$H$10))),1,0)+IF(AND(ISNUMBER(FIND(S$8,$H$11)),ISNUMBER(FIND($I17,$H$11))),1,0)+IF(AND(ISNUMBER(FIND(S$8,$H$12)),ISNUMBER(FIND($I17,$H$12))),1,0)+IF(AND(ISNUMBER(FIND(S$8,$H$13)),ISNUMBER(FIND($I17,$H$13))),1,0)+IF(AND(ISNUMBER(FIND(S$8,$H$14)),ISNUMBER(FIND($I17,$H$14))),1,0)+IF(AND(ISNUMBER(FIND(S$8,$H$15)),ISNUMBER(FIND($I17,$H$15))),1,0)+IF(AND(ISNUMBER(FIND(S$8,$H$16)),ISNUMBER(FIND($I17,$H$16))),1,0)+IF(AND(ISNUMBER(FIND(S$8,$H$17)),ISNUMBER(FIND($I17,$H$17))),1,0)+IF(AND(ISNUMBER(FIND(S$8,$H$18)),ISNUMBER(FIND($I17,$H$18))),1,0)+IF(AND(ISNUMBER(FIND(S$8,$H$19)),ISNUMBER(FIND($I17,$H$19))),1,0)+IF(AND(ISNUMBER(FIND(S$8,$H$20)),ISNUMBER(FIND($I17,$H$20))),1,0)+IF(AND(ISNUMBER(FIND(S$8,$H$21)),ISNUMBER(FIND($I17,$H$21))),1,0)+IF(AND(ISNUMBER(FIND(S$8,$H$22)),ISNUMBER(FIND($I17,$H$22))),1,0)+IF(AND(ISNUMBER(FIND(S$8,$H$23)),ISNUMBER(FIND($I17,$H$23))),1,0)+IF(AND(ISNUMBER(FIND(S$8,$H$24)),ISNUMBER(FIND($I17,$H$24))),1,0)+IF(AND(ISNUMBER(FIND(S$8,$H$25)),ISNUMBER(FIND($I17,$H$25))),1,0)+IF(AND(ISNUMBER(FIND(S$8,$H$26)),ISNUMBER(FIND($I17,$H$26))),1,0)+IF(AND(ISNUMBER(FIND(S$8,$H$27)),ISNUMBER(FIND($I17,$H$27))),1,0)+IF(AND(ISNUMBER(FIND(S$8,$H$28)),ISNUMBER(FIND($I17,$H$28))),1,0)+IF(AND(ISNUMBER(FIND(S$8,$H$29)),ISNUMBER(FIND($I17,$H$29))),1,0)+IF(AND(ISNUMBER(FIND(S$8,$H$30)),ISNUMBER(FIND($I17,$H$30))),1,0)+IF(AND(ISNUMBER(FIND(S$8,$H$31)),ISNUMBER(FIND($I17,$H$31))),1,0)+IF(AND(ISNUMBER(FIND(S$8,$H$32)),ISNUMBER(FIND($I17,$H$32))),1,0)+IF(AND(ISNUMBER(FIND(S$8,$H$33)),ISNUMBER(FIND($I17,$H$33))),1,0)+IF(AND(ISNUMBER(FIND(S$8,$H$34)),ISNUMBER(FIND($I17,$H$34))),1,0)+IF(AND(ISNUMBER(FIND(S$8,$H$35)),ISNUMBER(FIND($I17,$H$35))),1,0)+IF(AND(ISNUMBER(FIND(S$8,$H$36)),ISNUMBER(FIND($I17,$H$36))),1,0)+IF(AND(ISNUMBER(FIND(S$8,$H$37)),ISNUMBER(FIND($I17,$H$37))),1,0)+IF(AND(ISNUMBER(FIND(S$8,$H$38)),ISNUMBER(FIND($I17,$H$38))),1,0)+IF(AND(ISNUMBER(FIND(S$8,$H$39)),ISNUMBER(FIND($I17,$H$39))),1,0)+IF(AND(ISNUMBER(FIND(S$8,$H$40)),ISNUMBER(FIND($I17,$H$40))),1,0)+IF(AND(ISNUMBER(FIND(S$8,$H$41)),ISNUMBER(FIND($I17,$H$41))),1,0)+IF(AND(ISNUMBER(FIND(S$8,$H$42)),ISNUMBER(FIND($I17,$H$42))),1,0)+IF(AND(ISNUMBER(FIND(S$8,$H$43)),ISNUMBER(FIND($I17,$H$43))),1,0)+IF(AND(ISNUMBER(FIND(S$8,$H$44)),ISNUMBER(FIND($I17,$H$44))),1,0)+IF(AND(ISNUMBER(FIND(S$8,$H$45)),ISNUMBER(FIND($I17,$H$45))),1,0)+IF(AND(ISNUMBER(FIND(S$8,$H$46)),ISNUMBER(FIND($I17,$H$46))),1,0)+IF(AND(ISNUMBER(FIND(S$8,$H$47)),ISNUMBER(FIND($I17,$H$47))),1,0)+IF(AND(ISNUMBER(FIND(S$8,$H$48)),ISNUMBER(FIND($I17,$H$48))),1,0)+IF(AND(ISNUMBER(FIND(S$8,$H$49)),ISNUMBER(FIND($I17,$H$49))),1,0)+IF(AND(ISNUMBER(FIND(S$8,$H$50)),ISNUMBER(FIND($I17,$H$50))),1,0)+IF(AND(ISNUMBER(FIND(S$8,$H$51)),ISNUMBER(FIND($I17,$H$51))),1,0)+IF(AND(ISNUMBER(FIND(S$8,$H$52)),ISNUMBER(FIND($I17,$H$52))),1,0)+IF(AND(ISNUMBER(FIND(S$8,$H$53)),ISNUMBER(FIND($I17,$H$53))),1,0)+IF(AND(ISNUMBER(FIND(S$8,$H$54)),ISNUMBER(FIND($I17,$H$54))),1,0)+IF(AND(ISNUMBER(FIND(S$8,$H$55)),ISNUMBER(FIND($I17,$H$55))),1,0)+IF(AND(ISNUMBER(FIND(S$8,$H$56)),ISNUMBER(FIND($I17,$H$56))),1,0)+IF(AND(ISNUMBER(FIND(S$8,$H$57)),ISNUMBER(FIND($I17,$H$57))),1,0)+IF(AND(ISNUMBER(FIND(S$8,$H$58)),ISNUMBER(FIND($I17,$H$58))),1,0)+IF(AND(ISNUMBER(FIND(S$8,$H$59)),ISNUMBER(FIND($I17,$H$59))),1,0)+IF(AND(ISNUMBER(FIND(S$8,$H$60)),ISNUMBER(FIND($I17,$H$60))),1,0)+IF(AND(ISNUMBER(FIND(S$8,$H$61)),ISNUMBER(FIND($I17,$H$61))),1,0)+IF(AND(ISNUMBER(FIND(S$8,$H$62)),ISNUMBER(FIND($I17,$H$62))),1,0)+IF(AND(ISNUMBER(FIND(S$8,$H$63)),ISNUMBER(FIND($I17,$H$63))),1,0)+IF(AND(ISNUMBER(FIND(S$8,$H$64)),ISNUMBER(FIND($I17,$H$64))),1,0)+IF(AND(ISNUMBER(FIND(S$8,$H$65)),ISNUMBER(FIND($I17,$H$65))),1,0)+IF(AND(ISNUMBER(FIND(S$8,$H$66)),ISNUMBER(FIND($I17,$H$66))),1,0)+IF(AND(ISNUMBER(FIND(S$8,$H$67)),ISNUMBER(FIND($I17,$H$67))),1,0)+IF(AND(ISNUMBER(FIND(S$8,$H$68)),ISNUMBER(FIND($I17,$H$68))),1,0)+IF(AND(ISNUMBER(FIND(S$8,$H$69)),ISNUMBER(FIND($I17,$H$69))),1,0)+IF(AND(ISNUMBER(FIND(S$8,$H$70)),ISNUMBER(FIND($I17,$H$70))),1,0)+IF(AND(ISNUMBER(FIND(S$8,$H$71)),ISNUMBER(FIND($I17,$H$71))),1,0)+IF(AND(ISNUMBER(FIND(S$8,$H$72)),ISNUMBER(FIND($I17,$H$72))),1,0)+IF(AND(ISNUMBER(FIND(S$8,$H$73)),ISNUMBER(FIND($I17,$H$73))),1,0)+IF(AND(ISNUMBER(FIND(S$8,$H$74)),ISNUMBER(FIND($I17,$H$74))),1,0)+IF(AND(ISNUMBER(FIND(S$8,$H$75)),ISNUMBER(FIND($I17,$H$75))),1,0)+IF(AND(ISNUMBER(FIND(S$8,$H$76)),ISNUMBER(FIND($I17,$H$76))),1,0)</f>
        <v>0</v>
      </c>
      <c r="T17" s="55">
        <f t="shared" si="8"/>
        <v>0</v>
      </c>
      <c r="U17" s="55">
        <f t="shared" si="8"/>
        <v>0</v>
      </c>
      <c r="V17" s="55">
        <f t="shared" si="8"/>
        <v>0</v>
      </c>
      <c r="W17" s="55">
        <f t="shared" si="8"/>
        <v>0</v>
      </c>
      <c r="X17" s="55">
        <f t="shared" si="8"/>
        <v>0</v>
      </c>
      <c r="Y17" s="55">
        <f t="shared" si="8"/>
        <v>0</v>
      </c>
      <c r="Z17" s="55">
        <f t="shared" si="8"/>
        <v>0</v>
      </c>
      <c r="AA17" s="55">
        <f t="shared" si="8"/>
        <v>0</v>
      </c>
      <c r="AB17" s="40"/>
    </row>
    <row r="18" spans="1:28" ht="10.5" customHeight="1" x14ac:dyDescent="0.15">
      <c r="A18" s="46"/>
      <c r="B18" s="53">
        <v>1</v>
      </c>
      <c r="C18" s="53">
        <v>2</v>
      </c>
      <c r="D18" s="53">
        <v>3</v>
      </c>
      <c r="E18" s="53">
        <v>4</v>
      </c>
      <c r="F18" s="53">
        <v>5</v>
      </c>
      <c r="G18" s="53">
        <v>6</v>
      </c>
      <c r="I18" s="38" t="s">
        <v>12</v>
      </c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>
        <f t="shared" ref="T18:AA18" si="9">IF(AND(ISNUMBER(FIND(T$8,$H$4)),ISNUMBER(FIND($I18,$H$4))),1,0)+IF(AND(ISNUMBER(FIND(T$8,$H$5)),ISNUMBER(FIND($I18,$H$5))),1,0)+IF(AND(ISNUMBER(FIND(T$8,$H$6)),ISNUMBER(FIND($I18,$H$6))),1,0)+IF(AND(ISNUMBER(FIND(T$8,$H$7)),ISNUMBER(FIND($I18,$H$7))),1,0)+IF(AND(ISNUMBER(FIND(T$8,$H$8)),ISNUMBER(FIND($I18,$H$8))),1,0)+IF(AND(ISNUMBER(FIND(T$8,$H$9)),ISNUMBER(FIND($I18,$H$9))),1,0)+IF(AND(ISNUMBER(FIND(T$8,$H$10)),ISNUMBER(FIND($I18,$H$10))),1,0)+IF(AND(ISNUMBER(FIND(T$8,$H$11)),ISNUMBER(FIND($I18,$H$11))),1,0)+IF(AND(ISNUMBER(FIND(T$8,$H$12)),ISNUMBER(FIND($I18,$H$12))),1,0)+IF(AND(ISNUMBER(FIND(T$8,$H$13)),ISNUMBER(FIND($I18,$H$13))),1,0)+IF(AND(ISNUMBER(FIND(T$8,$H$14)),ISNUMBER(FIND($I18,$H$14))),1,0)+IF(AND(ISNUMBER(FIND(T$8,$H$15)),ISNUMBER(FIND($I18,$H$15))),1,0)+IF(AND(ISNUMBER(FIND(T$8,$H$16)),ISNUMBER(FIND($I18,$H$16))),1,0)+IF(AND(ISNUMBER(FIND(T$8,$H$17)),ISNUMBER(FIND($I18,$H$17))),1,0)+IF(AND(ISNUMBER(FIND(T$8,$H$18)),ISNUMBER(FIND($I18,$H$18))),1,0)+IF(AND(ISNUMBER(FIND(T$8,$H$19)),ISNUMBER(FIND($I18,$H$19))),1,0)+IF(AND(ISNUMBER(FIND(T$8,$H$20)),ISNUMBER(FIND($I18,$H$20))),1,0)+IF(AND(ISNUMBER(FIND(T$8,$H$21)),ISNUMBER(FIND($I18,$H$21))),1,0)+IF(AND(ISNUMBER(FIND(T$8,$H$22)),ISNUMBER(FIND($I18,$H$22))),1,0)+IF(AND(ISNUMBER(FIND(T$8,$H$23)),ISNUMBER(FIND($I18,$H$23))),1,0)+IF(AND(ISNUMBER(FIND(T$8,$H$24)),ISNUMBER(FIND($I18,$H$24))),1,0)+IF(AND(ISNUMBER(FIND(T$8,$H$25)),ISNUMBER(FIND($I18,$H$25))),1,0)+IF(AND(ISNUMBER(FIND(T$8,$H$26)),ISNUMBER(FIND($I18,$H$26))),1,0)+IF(AND(ISNUMBER(FIND(T$8,$H$27)),ISNUMBER(FIND($I18,$H$27))),1,0)+IF(AND(ISNUMBER(FIND(T$8,$H$28)),ISNUMBER(FIND($I18,$H$28))),1,0)+IF(AND(ISNUMBER(FIND(T$8,$H$29)),ISNUMBER(FIND($I18,$H$29))),1,0)+IF(AND(ISNUMBER(FIND(T$8,$H$30)),ISNUMBER(FIND($I18,$H$30))),1,0)+IF(AND(ISNUMBER(FIND(T$8,$H$31)),ISNUMBER(FIND($I18,$H$31))),1,0)+IF(AND(ISNUMBER(FIND(T$8,$H$32)),ISNUMBER(FIND($I18,$H$32))),1,0)+IF(AND(ISNUMBER(FIND(T$8,$H$33)),ISNUMBER(FIND($I18,$H$33))),1,0)+IF(AND(ISNUMBER(FIND(T$8,$H$34)),ISNUMBER(FIND($I18,$H$34))),1,0)+IF(AND(ISNUMBER(FIND(T$8,$H$35)),ISNUMBER(FIND($I18,$H$35))),1,0)+IF(AND(ISNUMBER(FIND(T$8,$H$36)),ISNUMBER(FIND($I18,$H$36))),1,0)+IF(AND(ISNUMBER(FIND(T$8,$H$37)),ISNUMBER(FIND($I18,$H$37))),1,0)+IF(AND(ISNUMBER(FIND(T$8,$H$38)),ISNUMBER(FIND($I18,$H$38))),1,0)+IF(AND(ISNUMBER(FIND(T$8,$H$39)),ISNUMBER(FIND($I18,$H$39))),1,0)+IF(AND(ISNUMBER(FIND(T$8,$H$40)),ISNUMBER(FIND($I18,$H$40))),1,0)+IF(AND(ISNUMBER(FIND(T$8,$H$41)),ISNUMBER(FIND($I18,$H$41))),1,0)+IF(AND(ISNUMBER(FIND(T$8,$H$42)),ISNUMBER(FIND($I18,$H$42))),1,0)+IF(AND(ISNUMBER(FIND(T$8,$H$43)),ISNUMBER(FIND($I18,$H$43))),1,0)+IF(AND(ISNUMBER(FIND(T$8,$H$44)),ISNUMBER(FIND($I18,$H$44))),1,0)+IF(AND(ISNUMBER(FIND(T$8,$H$45)),ISNUMBER(FIND($I18,$H$45))),1,0)+IF(AND(ISNUMBER(FIND(T$8,$H$46)),ISNUMBER(FIND($I18,$H$46))),1,0)+IF(AND(ISNUMBER(FIND(T$8,$H$47)),ISNUMBER(FIND($I18,$H$47))),1,0)+IF(AND(ISNUMBER(FIND(T$8,$H$48)),ISNUMBER(FIND($I18,$H$48))),1,0)+IF(AND(ISNUMBER(FIND(T$8,$H$49)),ISNUMBER(FIND($I18,$H$49))),1,0)+IF(AND(ISNUMBER(FIND(T$8,$H$50)),ISNUMBER(FIND($I18,$H$50))),1,0)+IF(AND(ISNUMBER(FIND(T$8,$H$51)),ISNUMBER(FIND($I18,$H$51))),1,0)+IF(AND(ISNUMBER(FIND(T$8,$H$52)),ISNUMBER(FIND($I18,$H$52))),1,0)+IF(AND(ISNUMBER(FIND(T$8,$H$53)),ISNUMBER(FIND($I18,$H$53))),1,0)+IF(AND(ISNUMBER(FIND(T$8,$H$54)),ISNUMBER(FIND($I18,$H$54))),1,0)+IF(AND(ISNUMBER(FIND(T$8,$H$55)),ISNUMBER(FIND($I18,$H$55))),1,0)+IF(AND(ISNUMBER(FIND(T$8,$H$56)),ISNUMBER(FIND($I18,$H$56))),1,0)+IF(AND(ISNUMBER(FIND(T$8,$H$57)),ISNUMBER(FIND($I18,$H$57))),1,0)+IF(AND(ISNUMBER(FIND(T$8,$H$58)),ISNUMBER(FIND($I18,$H$58))),1,0)+IF(AND(ISNUMBER(FIND(T$8,$H$59)),ISNUMBER(FIND($I18,$H$59))),1,0)+IF(AND(ISNUMBER(FIND(T$8,$H$60)),ISNUMBER(FIND($I18,$H$60))),1,0)+IF(AND(ISNUMBER(FIND(T$8,$H$61)),ISNUMBER(FIND($I18,$H$61))),1,0)+IF(AND(ISNUMBER(FIND(T$8,$H$62)),ISNUMBER(FIND($I18,$H$62))),1,0)+IF(AND(ISNUMBER(FIND(T$8,$H$63)),ISNUMBER(FIND($I18,$H$63))),1,0)+IF(AND(ISNUMBER(FIND(T$8,$H$64)),ISNUMBER(FIND($I18,$H$64))),1,0)+IF(AND(ISNUMBER(FIND(T$8,$H$65)),ISNUMBER(FIND($I18,$H$65))),1,0)+IF(AND(ISNUMBER(FIND(T$8,$H$66)),ISNUMBER(FIND($I18,$H$66))),1,0)+IF(AND(ISNUMBER(FIND(T$8,$H$67)),ISNUMBER(FIND($I18,$H$67))),1,0)+IF(AND(ISNUMBER(FIND(T$8,$H$68)),ISNUMBER(FIND($I18,$H$68))),1,0)+IF(AND(ISNUMBER(FIND(T$8,$H$69)),ISNUMBER(FIND($I18,$H$69))),1,0)+IF(AND(ISNUMBER(FIND(T$8,$H$70)),ISNUMBER(FIND($I18,$H$70))),1,0)+IF(AND(ISNUMBER(FIND(T$8,$H$71)),ISNUMBER(FIND($I18,$H$71))),1,0)+IF(AND(ISNUMBER(FIND(T$8,$H$72)),ISNUMBER(FIND($I18,$H$72))),1,0)+IF(AND(ISNUMBER(FIND(T$8,$H$73)),ISNUMBER(FIND($I18,$H$73))),1,0)+IF(AND(ISNUMBER(FIND(T$8,$H$74)),ISNUMBER(FIND($I18,$H$74))),1,0)+IF(AND(ISNUMBER(FIND(T$8,$H$75)),ISNUMBER(FIND($I18,$H$75))),1,0)+IF(AND(ISNUMBER(FIND(T$8,$H$76)),ISNUMBER(FIND($I18,$H$76))),1,0)</f>
        <v>0</v>
      </c>
      <c r="U18" s="55">
        <f t="shared" si="9"/>
        <v>0</v>
      </c>
      <c r="V18" s="55">
        <f t="shared" si="9"/>
        <v>0</v>
      </c>
      <c r="W18" s="55">
        <f t="shared" si="9"/>
        <v>0</v>
      </c>
      <c r="X18" s="55">
        <f t="shared" si="9"/>
        <v>0</v>
      </c>
      <c r="Y18" s="55">
        <f t="shared" si="9"/>
        <v>0</v>
      </c>
      <c r="Z18" s="55">
        <f t="shared" si="9"/>
        <v>0</v>
      </c>
      <c r="AA18" s="55">
        <f t="shared" si="9"/>
        <v>0</v>
      </c>
      <c r="AB18" s="40"/>
    </row>
    <row r="19" spans="1:28" ht="10.5" customHeight="1" x14ac:dyDescent="0.15">
      <c r="A19" s="44" t="s">
        <v>47</v>
      </c>
      <c r="B19" s="47" t="e">
        <f>VLOOKUP(VALUE(MID($A19,2,2)),#REF!,B$3+1,FALSE)</f>
        <v>#REF!</v>
      </c>
      <c r="C19" s="47" t="e">
        <f>VLOOKUP(VALUE(MID($A19,2,2)),#REF!,C$3+1,FALSE)</f>
        <v>#REF!</v>
      </c>
      <c r="D19" s="47" t="e">
        <f>VLOOKUP(VALUE(MID($A19,2,2)),#REF!,D$3+1,FALSE)</f>
        <v>#REF!</v>
      </c>
      <c r="E19" s="47" t="e">
        <f>VLOOKUP(VALUE(MID($A19,2,2)),#REF!,E$3+1,FALSE)</f>
        <v>#REF!</v>
      </c>
      <c r="F19" s="47" t="e">
        <f>VLOOKUP(VALUE(MID($A19,2,2)),#REF!,F$3+1,FALSE)</f>
        <v>#REF!</v>
      </c>
      <c r="G19" s="47" t="e">
        <f>VLOOKUP(VALUE(MID($A19,2,2)),#REF!,G$3+1,FALSE)</f>
        <v>#REF!</v>
      </c>
      <c r="H19" s="22" t="e">
        <f>TEXT(B19,"00")&amp;";"&amp;TEXT(C19,"00")&amp;";"&amp;TEXT(D19,"00")&amp;";"&amp;TEXT(E19,"00")&amp;";"&amp;TEXT(F19,"00")&amp;";"&amp;TEXT(G19,"00")</f>
        <v>#REF!</v>
      </c>
      <c r="I19" s="38" t="s">
        <v>13</v>
      </c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>
        <f t="shared" ref="U19:AA19" si="10">IF(AND(ISNUMBER(FIND(U$8,$H$4)),ISNUMBER(FIND($I19,$H$4))),1,0)+IF(AND(ISNUMBER(FIND(U$8,$H$5)),ISNUMBER(FIND($I19,$H$5))),1,0)+IF(AND(ISNUMBER(FIND(U$8,$H$6)),ISNUMBER(FIND($I19,$H$6))),1,0)+IF(AND(ISNUMBER(FIND(U$8,$H$7)),ISNUMBER(FIND($I19,$H$7))),1,0)+IF(AND(ISNUMBER(FIND(U$8,$H$8)),ISNUMBER(FIND($I19,$H$8))),1,0)+IF(AND(ISNUMBER(FIND(U$8,$H$9)),ISNUMBER(FIND($I19,$H$9))),1,0)+IF(AND(ISNUMBER(FIND(U$8,$H$10)),ISNUMBER(FIND($I19,$H$10))),1,0)+IF(AND(ISNUMBER(FIND(U$8,$H$11)),ISNUMBER(FIND($I19,$H$11))),1,0)+IF(AND(ISNUMBER(FIND(U$8,$H$12)),ISNUMBER(FIND($I19,$H$12))),1,0)+IF(AND(ISNUMBER(FIND(U$8,$H$13)),ISNUMBER(FIND($I19,$H$13))),1,0)+IF(AND(ISNUMBER(FIND(U$8,$H$14)),ISNUMBER(FIND($I19,$H$14))),1,0)+IF(AND(ISNUMBER(FIND(U$8,$H$15)),ISNUMBER(FIND($I19,$H$15))),1,0)+IF(AND(ISNUMBER(FIND(U$8,$H$16)),ISNUMBER(FIND($I19,$H$16))),1,0)+IF(AND(ISNUMBER(FIND(U$8,$H$17)),ISNUMBER(FIND($I19,$H$17))),1,0)+IF(AND(ISNUMBER(FIND(U$8,$H$18)),ISNUMBER(FIND($I19,$H$18))),1,0)+IF(AND(ISNUMBER(FIND(U$8,$H$19)),ISNUMBER(FIND($I19,$H$19))),1,0)+IF(AND(ISNUMBER(FIND(U$8,$H$20)),ISNUMBER(FIND($I19,$H$20))),1,0)+IF(AND(ISNUMBER(FIND(U$8,$H$21)),ISNUMBER(FIND($I19,$H$21))),1,0)+IF(AND(ISNUMBER(FIND(U$8,$H$22)),ISNUMBER(FIND($I19,$H$22))),1,0)+IF(AND(ISNUMBER(FIND(U$8,$H$23)),ISNUMBER(FIND($I19,$H$23))),1,0)+IF(AND(ISNUMBER(FIND(U$8,$H$24)),ISNUMBER(FIND($I19,$H$24))),1,0)+IF(AND(ISNUMBER(FIND(U$8,$H$25)),ISNUMBER(FIND($I19,$H$25))),1,0)+IF(AND(ISNUMBER(FIND(U$8,$H$26)),ISNUMBER(FIND($I19,$H$26))),1,0)+IF(AND(ISNUMBER(FIND(U$8,$H$27)),ISNUMBER(FIND($I19,$H$27))),1,0)+IF(AND(ISNUMBER(FIND(U$8,$H$28)),ISNUMBER(FIND($I19,$H$28))),1,0)+IF(AND(ISNUMBER(FIND(U$8,$H$29)),ISNUMBER(FIND($I19,$H$29))),1,0)+IF(AND(ISNUMBER(FIND(U$8,$H$30)),ISNUMBER(FIND($I19,$H$30))),1,0)+IF(AND(ISNUMBER(FIND(U$8,$H$31)),ISNUMBER(FIND($I19,$H$31))),1,0)+IF(AND(ISNUMBER(FIND(U$8,$H$32)),ISNUMBER(FIND($I19,$H$32))),1,0)+IF(AND(ISNUMBER(FIND(U$8,$H$33)),ISNUMBER(FIND($I19,$H$33))),1,0)+IF(AND(ISNUMBER(FIND(U$8,$H$34)),ISNUMBER(FIND($I19,$H$34))),1,0)+IF(AND(ISNUMBER(FIND(U$8,$H$35)),ISNUMBER(FIND($I19,$H$35))),1,0)+IF(AND(ISNUMBER(FIND(U$8,$H$36)),ISNUMBER(FIND($I19,$H$36))),1,0)+IF(AND(ISNUMBER(FIND(U$8,$H$37)),ISNUMBER(FIND($I19,$H$37))),1,0)+IF(AND(ISNUMBER(FIND(U$8,$H$38)),ISNUMBER(FIND($I19,$H$38))),1,0)+IF(AND(ISNUMBER(FIND(U$8,$H$39)),ISNUMBER(FIND($I19,$H$39))),1,0)+IF(AND(ISNUMBER(FIND(U$8,$H$40)),ISNUMBER(FIND($I19,$H$40))),1,0)+IF(AND(ISNUMBER(FIND(U$8,$H$41)),ISNUMBER(FIND($I19,$H$41))),1,0)+IF(AND(ISNUMBER(FIND(U$8,$H$42)),ISNUMBER(FIND($I19,$H$42))),1,0)+IF(AND(ISNUMBER(FIND(U$8,$H$43)),ISNUMBER(FIND($I19,$H$43))),1,0)+IF(AND(ISNUMBER(FIND(U$8,$H$44)),ISNUMBER(FIND($I19,$H$44))),1,0)+IF(AND(ISNUMBER(FIND(U$8,$H$45)),ISNUMBER(FIND($I19,$H$45))),1,0)+IF(AND(ISNUMBER(FIND(U$8,$H$46)),ISNUMBER(FIND($I19,$H$46))),1,0)+IF(AND(ISNUMBER(FIND(U$8,$H$47)),ISNUMBER(FIND($I19,$H$47))),1,0)+IF(AND(ISNUMBER(FIND(U$8,$H$48)),ISNUMBER(FIND($I19,$H$48))),1,0)+IF(AND(ISNUMBER(FIND(U$8,$H$49)),ISNUMBER(FIND($I19,$H$49))),1,0)+IF(AND(ISNUMBER(FIND(U$8,$H$50)),ISNUMBER(FIND($I19,$H$50))),1,0)+IF(AND(ISNUMBER(FIND(U$8,$H$51)),ISNUMBER(FIND($I19,$H$51))),1,0)+IF(AND(ISNUMBER(FIND(U$8,$H$52)),ISNUMBER(FIND($I19,$H$52))),1,0)+IF(AND(ISNUMBER(FIND(U$8,$H$53)),ISNUMBER(FIND($I19,$H$53))),1,0)+IF(AND(ISNUMBER(FIND(U$8,$H$54)),ISNUMBER(FIND($I19,$H$54))),1,0)+IF(AND(ISNUMBER(FIND(U$8,$H$55)),ISNUMBER(FIND($I19,$H$55))),1,0)+IF(AND(ISNUMBER(FIND(U$8,$H$56)),ISNUMBER(FIND($I19,$H$56))),1,0)+IF(AND(ISNUMBER(FIND(U$8,$H$57)),ISNUMBER(FIND($I19,$H$57))),1,0)+IF(AND(ISNUMBER(FIND(U$8,$H$58)),ISNUMBER(FIND($I19,$H$58))),1,0)+IF(AND(ISNUMBER(FIND(U$8,$H$59)),ISNUMBER(FIND($I19,$H$59))),1,0)+IF(AND(ISNUMBER(FIND(U$8,$H$60)),ISNUMBER(FIND($I19,$H$60))),1,0)+IF(AND(ISNUMBER(FIND(U$8,$H$61)),ISNUMBER(FIND($I19,$H$61))),1,0)+IF(AND(ISNUMBER(FIND(U$8,$H$62)),ISNUMBER(FIND($I19,$H$62))),1,0)+IF(AND(ISNUMBER(FIND(U$8,$H$63)),ISNUMBER(FIND($I19,$H$63))),1,0)+IF(AND(ISNUMBER(FIND(U$8,$H$64)),ISNUMBER(FIND($I19,$H$64))),1,0)+IF(AND(ISNUMBER(FIND(U$8,$H$65)),ISNUMBER(FIND($I19,$H$65))),1,0)+IF(AND(ISNUMBER(FIND(U$8,$H$66)),ISNUMBER(FIND($I19,$H$66))),1,0)+IF(AND(ISNUMBER(FIND(U$8,$H$67)),ISNUMBER(FIND($I19,$H$67))),1,0)+IF(AND(ISNUMBER(FIND(U$8,$H$68)),ISNUMBER(FIND($I19,$H$68))),1,0)+IF(AND(ISNUMBER(FIND(U$8,$H$69)),ISNUMBER(FIND($I19,$H$69))),1,0)+IF(AND(ISNUMBER(FIND(U$8,$H$70)),ISNUMBER(FIND($I19,$H$70))),1,0)+IF(AND(ISNUMBER(FIND(U$8,$H$71)),ISNUMBER(FIND($I19,$H$71))),1,0)+IF(AND(ISNUMBER(FIND(U$8,$H$72)),ISNUMBER(FIND($I19,$H$72))),1,0)+IF(AND(ISNUMBER(FIND(U$8,$H$73)),ISNUMBER(FIND($I19,$H$73))),1,0)+IF(AND(ISNUMBER(FIND(U$8,$H$74)),ISNUMBER(FIND($I19,$H$74))),1,0)+IF(AND(ISNUMBER(FIND(U$8,$H$75)),ISNUMBER(FIND($I19,$H$75))),1,0)+IF(AND(ISNUMBER(FIND(U$8,$H$76)),ISNUMBER(FIND($I19,$H$76))),1,0)</f>
        <v>0</v>
      </c>
      <c r="V19" s="55">
        <f t="shared" si="10"/>
        <v>0</v>
      </c>
      <c r="W19" s="55">
        <f t="shared" si="10"/>
        <v>0</v>
      </c>
      <c r="X19" s="55">
        <f t="shared" si="10"/>
        <v>0</v>
      </c>
      <c r="Y19" s="55">
        <f t="shared" si="10"/>
        <v>0</v>
      </c>
      <c r="Z19" s="55">
        <f t="shared" si="10"/>
        <v>0</v>
      </c>
      <c r="AA19" s="55">
        <f t="shared" si="10"/>
        <v>0</v>
      </c>
      <c r="AB19" s="40"/>
    </row>
    <row r="20" spans="1:28" ht="10.5" customHeight="1" x14ac:dyDescent="0.15">
      <c r="A20" s="44" t="s">
        <v>56</v>
      </c>
      <c r="B20" s="47" t="e">
        <f>VLOOKUP(VALUE(MID($A20,2,2)),#REF!,B$3+1,FALSE)</f>
        <v>#REF!</v>
      </c>
      <c r="C20" s="47" t="e">
        <f>VLOOKUP(VALUE(MID($A20,2,2)),#REF!,C$3+1,FALSE)</f>
        <v>#REF!</v>
      </c>
      <c r="D20" s="47" t="e">
        <f>VLOOKUP(VALUE(MID($A20,2,2)),#REF!,D$3+1,FALSE)</f>
        <v>#REF!</v>
      </c>
      <c r="E20" s="47" t="e">
        <f>VLOOKUP(VALUE(MID($A20,2,2)),#REF!,E$3+1,FALSE)</f>
        <v>#REF!</v>
      </c>
      <c r="F20" s="47" t="e">
        <f>VLOOKUP(VALUE(MID($A20,2,2)),#REF!,F$3+1,FALSE)</f>
        <v>#REF!</v>
      </c>
      <c r="G20" s="47" t="e">
        <f>VLOOKUP(VALUE(MID($A20,2,2)),#REF!,G$3+1,FALSE)</f>
        <v>#REF!</v>
      </c>
      <c r="H20" s="22" t="e">
        <f>TEXT(B20,"00")&amp;";"&amp;TEXT(C20,"00")&amp;";"&amp;TEXT(D20,"00")&amp;";"&amp;TEXT(E20,"00")&amp;";"&amp;TEXT(F20,"00")&amp;";"&amp;TEXT(G20,"00")</f>
        <v>#REF!</v>
      </c>
      <c r="I20" s="38" t="s">
        <v>14</v>
      </c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>
        <f t="shared" ref="V20:AA20" si="11">IF(AND(ISNUMBER(FIND(V$8,$H$4)),ISNUMBER(FIND($I20,$H$4))),1,0)+IF(AND(ISNUMBER(FIND(V$8,$H$5)),ISNUMBER(FIND($I20,$H$5))),1,0)+IF(AND(ISNUMBER(FIND(V$8,$H$6)),ISNUMBER(FIND($I20,$H$6))),1,0)+IF(AND(ISNUMBER(FIND(V$8,$H$7)),ISNUMBER(FIND($I20,$H$7))),1,0)+IF(AND(ISNUMBER(FIND(V$8,$H$8)),ISNUMBER(FIND($I20,$H$8))),1,0)+IF(AND(ISNUMBER(FIND(V$8,$H$9)),ISNUMBER(FIND($I20,$H$9))),1,0)+IF(AND(ISNUMBER(FIND(V$8,$H$10)),ISNUMBER(FIND($I20,$H$10))),1,0)+IF(AND(ISNUMBER(FIND(V$8,$H$11)),ISNUMBER(FIND($I20,$H$11))),1,0)+IF(AND(ISNUMBER(FIND(V$8,$H$12)),ISNUMBER(FIND($I20,$H$12))),1,0)+IF(AND(ISNUMBER(FIND(V$8,$H$13)),ISNUMBER(FIND($I20,$H$13))),1,0)+IF(AND(ISNUMBER(FIND(V$8,$H$14)),ISNUMBER(FIND($I20,$H$14))),1,0)+IF(AND(ISNUMBER(FIND(V$8,$H$15)),ISNUMBER(FIND($I20,$H$15))),1,0)+IF(AND(ISNUMBER(FIND(V$8,$H$16)),ISNUMBER(FIND($I20,$H$16))),1,0)+IF(AND(ISNUMBER(FIND(V$8,$H$17)),ISNUMBER(FIND($I20,$H$17))),1,0)+IF(AND(ISNUMBER(FIND(V$8,$H$18)),ISNUMBER(FIND($I20,$H$18))),1,0)+IF(AND(ISNUMBER(FIND(V$8,$H$19)),ISNUMBER(FIND($I20,$H$19))),1,0)+IF(AND(ISNUMBER(FIND(V$8,$H$20)),ISNUMBER(FIND($I20,$H$20))),1,0)+IF(AND(ISNUMBER(FIND(V$8,$H$21)),ISNUMBER(FIND($I20,$H$21))),1,0)+IF(AND(ISNUMBER(FIND(V$8,$H$22)),ISNUMBER(FIND($I20,$H$22))),1,0)+IF(AND(ISNUMBER(FIND(V$8,$H$23)),ISNUMBER(FIND($I20,$H$23))),1,0)+IF(AND(ISNUMBER(FIND(V$8,$H$24)),ISNUMBER(FIND($I20,$H$24))),1,0)+IF(AND(ISNUMBER(FIND(V$8,$H$25)),ISNUMBER(FIND($I20,$H$25))),1,0)+IF(AND(ISNUMBER(FIND(V$8,$H$26)),ISNUMBER(FIND($I20,$H$26))),1,0)+IF(AND(ISNUMBER(FIND(V$8,$H$27)),ISNUMBER(FIND($I20,$H$27))),1,0)+IF(AND(ISNUMBER(FIND(V$8,$H$28)),ISNUMBER(FIND($I20,$H$28))),1,0)+IF(AND(ISNUMBER(FIND(V$8,$H$29)),ISNUMBER(FIND($I20,$H$29))),1,0)+IF(AND(ISNUMBER(FIND(V$8,$H$30)),ISNUMBER(FIND($I20,$H$30))),1,0)+IF(AND(ISNUMBER(FIND(V$8,$H$31)),ISNUMBER(FIND($I20,$H$31))),1,0)+IF(AND(ISNUMBER(FIND(V$8,$H$32)),ISNUMBER(FIND($I20,$H$32))),1,0)+IF(AND(ISNUMBER(FIND(V$8,$H$33)),ISNUMBER(FIND($I20,$H$33))),1,0)+IF(AND(ISNUMBER(FIND(V$8,$H$34)),ISNUMBER(FIND($I20,$H$34))),1,0)+IF(AND(ISNUMBER(FIND(V$8,$H$35)),ISNUMBER(FIND($I20,$H$35))),1,0)+IF(AND(ISNUMBER(FIND(V$8,$H$36)),ISNUMBER(FIND($I20,$H$36))),1,0)+IF(AND(ISNUMBER(FIND(V$8,$H$37)),ISNUMBER(FIND($I20,$H$37))),1,0)+IF(AND(ISNUMBER(FIND(V$8,$H$38)),ISNUMBER(FIND($I20,$H$38))),1,0)+IF(AND(ISNUMBER(FIND(V$8,$H$39)),ISNUMBER(FIND($I20,$H$39))),1,0)+IF(AND(ISNUMBER(FIND(V$8,$H$40)),ISNUMBER(FIND($I20,$H$40))),1,0)+IF(AND(ISNUMBER(FIND(V$8,$H$41)),ISNUMBER(FIND($I20,$H$41))),1,0)+IF(AND(ISNUMBER(FIND(V$8,$H$42)),ISNUMBER(FIND($I20,$H$42))),1,0)+IF(AND(ISNUMBER(FIND(V$8,$H$43)),ISNUMBER(FIND($I20,$H$43))),1,0)+IF(AND(ISNUMBER(FIND(V$8,$H$44)),ISNUMBER(FIND($I20,$H$44))),1,0)+IF(AND(ISNUMBER(FIND(V$8,$H$45)),ISNUMBER(FIND($I20,$H$45))),1,0)+IF(AND(ISNUMBER(FIND(V$8,$H$46)),ISNUMBER(FIND($I20,$H$46))),1,0)+IF(AND(ISNUMBER(FIND(V$8,$H$47)),ISNUMBER(FIND($I20,$H$47))),1,0)+IF(AND(ISNUMBER(FIND(V$8,$H$48)),ISNUMBER(FIND($I20,$H$48))),1,0)+IF(AND(ISNUMBER(FIND(V$8,$H$49)),ISNUMBER(FIND($I20,$H$49))),1,0)+IF(AND(ISNUMBER(FIND(V$8,$H$50)),ISNUMBER(FIND($I20,$H$50))),1,0)+IF(AND(ISNUMBER(FIND(V$8,$H$51)),ISNUMBER(FIND($I20,$H$51))),1,0)+IF(AND(ISNUMBER(FIND(V$8,$H$52)),ISNUMBER(FIND($I20,$H$52))),1,0)+IF(AND(ISNUMBER(FIND(V$8,$H$53)),ISNUMBER(FIND($I20,$H$53))),1,0)+IF(AND(ISNUMBER(FIND(V$8,$H$54)),ISNUMBER(FIND($I20,$H$54))),1,0)+IF(AND(ISNUMBER(FIND(V$8,$H$55)),ISNUMBER(FIND($I20,$H$55))),1,0)+IF(AND(ISNUMBER(FIND(V$8,$H$56)),ISNUMBER(FIND($I20,$H$56))),1,0)+IF(AND(ISNUMBER(FIND(V$8,$H$57)),ISNUMBER(FIND($I20,$H$57))),1,0)+IF(AND(ISNUMBER(FIND(V$8,$H$58)),ISNUMBER(FIND($I20,$H$58))),1,0)+IF(AND(ISNUMBER(FIND(V$8,$H$59)),ISNUMBER(FIND($I20,$H$59))),1,0)+IF(AND(ISNUMBER(FIND(V$8,$H$60)),ISNUMBER(FIND($I20,$H$60))),1,0)+IF(AND(ISNUMBER(FIND(V$8,$H$61)),ISNUMBER(FIND($I20,$H$61))),1,0)+IF(AND(ISNUMBER(FIND(V$8,$H$62)),ISNUMBER(FIND($I20,$H$62))),1,0)+IF(AND(ISNUMBER(FIND(V$8,$H$63)),ISNUMBER(FIND($I20,$H$63))),1,0)+IF(AND(ISNUMBER(FIND(V$8,$H$64)),ISNUMBER(FIND($I20,$H$64))),1,0)+IF(AND(ISNUMBER(FIND(V$8,$H$65)),ISNUMBER(FIND($I20,$H$65))),1,0)+IF(AND(ISNUMBER(FIND(V$8,$H$66)),ISNUMBER(FIND($I20,$H$66))),1,0)+IF(AND(ISNUMBER(FIND(V$8,$H$67)),ISNUMBER(FIND($I20,$H$67))),1,0)+IF(AND(ISNUMBER(FIND(V$8,$H$68)),ISNUMBER(FIND($I20,$H$68))),1,0)+IF(AND(ISNUMBER(FIND(V$8,$H$69)),ISNUMBER(FIND($I20,$H$69))),1,0)+IF(AND(ISNUMBER(FIND(V$8,$H$70)),ISNUMBER(FIND($I20,$H$70))),1,0)+IF(AND(ISNUMBER(FIND(V$8,$H$71)),ISNUMBER(FIND($I20,$H$71))),1,0)+IF(AND(ISNUMBER(FIND(V$8,$H$72)),ISNUMBER(FIND($I20,$H$72))),1,0)+IF(AND(ISNUMBER(FIND(V$8,$H$73)),ISNUMBER(FIND($I20,$H$73))),1,0)+IF(AND(ISNUMBER(FIND(V$8,$H$74)),ISNUMBER(FIND($I20,$H$74))),1,0)+IF(AND(ISNUMBER(FIND(V$8,$H$75)),ISNUMBER(FIND($I20,$H$75))),1,0)+IF(AND(ISNUMBER(FIND(V$8,$H$76)),ISNUMBER(FIND($I20,$H$76))),1,0)</f>
        <v>0</v>
      </c>
      <c r="W20" s="55">
        <f t="shared" si="11"/>
        <v>0</v>
      </c>
      <c r="X20" s="55">
        <f t="shared" si="11"/>
        <v>0</v>
      </c>
      <c r="Y20" s="55">
        <f t="shared" si="11"/>
        <v>0</v>
      </c>
      <c r="Z20" s="55">
        <f t="shared" si="11"/>
        <v>0</v>
      </c>
      <c r="AA20" s="55">
        <f t="shared" si="11"/>
        <v>0</v>
      </c>
      <c r="AB20" s="40"/>
    </row>
    <row r="21" spans="1:28" ht="10.5" customHeight="1" x14ac:dyDescent="0.15">
      <c r="A21" s="44" t="s">
        <v>57</v>
      </c>
      <c r="B21" s="47" t="e">
        <f>VLOOKUP(VALUE(MID($A21,2,2)),#REF!,B$3+1,FALSE)</f>
        <v>#REF!</v>
      </c>
      <c r="C21" s="47" t="e">
        <f>VLOOKUP(VALUE(MID($A21,2,2)),#REF!,C$3+1,FALSE)</f>
        <v>#REF!</v>
      </c>
      <c r="D21" s="47" t="e">
        <f>VLOOKUP(VALUE(MID($A21,2,2)),#REF!,D$3+1,FALSE)</f>
        <v>#REF!</v>
      </c>
      <c r="E21" s="47" t="e">
        <f>VLOOKUP(VALUE(MID($A21,2,2)),#REF!,E$3+1,FALSE)</f>
        <v>#REF!</v>
      </c>
      <c r="F21" s="47" t="e">
        <f>VLOOKUP(VALUE(MID($A21,2,2)),#REF!,F$3+1,FALSE)</f>
        <v>#REF!</v>
      </c>
      <c r="G21" s="47" t="e">
        <f>VLOOKUP(VALUE(MID($A21,2,2)),#REF!,G$3+1,FALSE)</f>
        <v>#REF!</v>
      </c>
      <c r="H21" s="22" t="e">
        <f>TEXT(B21,"00")&amp;";"&amp;TEXT(C21,"00")&amp;";"&amp;TEXT(D21,"00")&amp;";"&amp;TEXT(E21,"00")&amp;";"&amp;TEXT(F21,"00")&amp;";"&amp;TEXT(G21,"00")</f>
        <v>#REF!</v>
      </c>
      <c r="I21" s="38" t="s">
        <v>15</v>
      </c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>
        <f>IF(AND(ISNUMBER(FIND(W$8,$H$4)),ISNUMBER(FIND($I21,$H$4))),1,0)+IF(AND(ISNUMBER(FIND(W$8,$H$5)),ISNUMBER(FIND($I21,$H$5))),1,0)+IF(AND(ISNUMBER(FIND(W$8,$H$6)),ISNUMBER(FIND($I21,$H$6))),1,0)+IF(AND(ISNUMBER(FIND(W$8,$H$7)),ISNUMBER(FIND($I21,$H$7))),1,0)+IF(AND(ISNUMBER(FIND(W$8,$H$8)),ISNUMBER(FIND($I21,$H$8))),1,0)+IF(AND(ISNUMBER(FIND(W$8,$H$9)),ISNUMBER(FIND($I21,$H$9))),1,0)+IF(AND(ISNUMBER(FIND(W$8,$H$10)),ISNUMBER(FIND($I21,$H$10))),1,0)+IF(AND(ISNUMBER(FIND(W$8,$H$11)),ISNUMBER(FIND($I21,$H$11))),1,0)+IF(AND(ISNUMBER(FIND(W$8,$H$12)),ISNUMBER(FIND($I21,$H$12))),1,0)+IF(AND(ISNUMBER(FIND(W$8,$H$13)),ISNUMBER(FIND($I21,$H$13))),1,0)+IF(AND(ISNUMBER(FIND(W$8,$H$14)),ISNUMBER(FIND($I21,$H$14))),1,0)+IF(AND(ISNUMBER(FIND(W$8,$H$15)),ISNUMBER(FIND($I21,$H$15))),1,0)+IF(AND(ISNUMBER(FIND(W$8,$H$16)),ISNUMBER(FIND($I21,$H$16))),1,0)+IF(AND(ISNUMBER(FIND(W$8,$H$17)),ISNUMBER(FIND($I21,$H$17))),1,0)+IF(AND(ISNUMBER(FIND(W$8,$H$18)),ISNUMBER(FIND($I21,$H$18))),1,0)+IF(AND(ISNUMBER(FIND(W$8,$H$19)),ISNUMBER(FIND($I21,$H$19))),1,0)+IF(AND(ISNUMBER(FIND(W$8,$H$20)),ISNUMBER(FIND($I21,$H$20))),1,0)+IF(AND(ISNUMBER(FIND(W$8,$H$21)),ISNUMBER(FIND($I21,$H$21))),1,0)+IF(AND(ISNUMBER(FIND(W$8,$H$22)),ISNUMBER(FIND($I21,$H$22))),1,0)+IF(AND(ISNUMBER(FIND(W$8,$H$23)),ISNUMBER(FIND($I21,$H$23))),1,0)+IF(AND(ISNUMBER(FIND(W$8,$H$24)),ISNUMBER(FIND($I21,$H$24))),1,0)+IF(AND(ISNUMBER(FIND(W$8,$H$25)),ISNUMBER(FIND($I21,$H$25))),1,0)+IF(AND(ISNUMBER(FIND(W$8,$H$26)),ISNUMBER(FIND($I21,$H$26))),1,0)+IF(AND(ISNUMBER(FIND(W$8,$H$27)),ISNUMBER(FIND($I21,$H$27))),1,0)+IF(AND(ISNUMBER(FIND(W$8,$H$28)),ISNUMBER(FIND($I21,$H$28))),1,0)+IF(AND(ISNUMBER(FIND(W$8,$H$29)),ISNUMBER(FIND($I21,$H$29))),1,0)+IF(AND(ISNUMBER(FIND(W$8,$H$30)),ISNUMBER(FIND($I21,$H$30))),1,0)+IF(AND(ISNUMBER(FIND(W$8,$H$31)),ISNUMBER(FIND($I21,$H$31))),1,0)+IF(AND(ISNUMBER(FIND(W$8,$H$32)),ISNUMBER(FIND($I21,$H$32))),1,0)+IF(AND(ISNUMBER(FIND(W$8,$H$33)),ISNUMBER(FIND($I21,$H$33))),1,0)+IF(AND(ISNUMBER(FIND(W$8,$H$34)),ISNUMBER(FIND($I21,$H$34))),1,0)+IF(AND(ISNUMBER(FIND(W$8,$H$35)),ISNUMBER(FIND($I21,$H$35))),1,0)+IF(AND(ISNUMBER(FIND(W$8,$H$36)),ISNUMBER(FIND($I21,$H$36))),1,0)+IF(AND(ISNUMBER(FIND(W$8,$H$37)),ISNUMBER(FIND($I21,$H$37))),1,0)+IF(AND(ISNUMBER(FIND(W$8,$H$38)),ISNUMBER(FIND($I21,$H$38))),1,0)+IF(AND(ISNUMBER(FIND(W$8,$H$39)),ISNUMBER(FIND($I21,$H$39))),1,0)+IF(AND(ISNUMBER(FIND(W$8,$H$40)),ISNUMBER(FIND($I21,$H$40))),1,0)+IF(AND(ISNUMBER(FIND(W$8,$H$41)),ISNUMBER(FIND($I21,$H$41))),1,0)+IF(AND(ISNUMBER(FIND(W$8,$H$42)),ISNUMBER(FIND($I21,$H$42))),1,0)+IF(AND(ISNUMBER(FIND(W$8,$H$43)),ISNUMBER(FIND($I21,$H$43))),1,0)+IF(AND(ISNUMBER(FIND(W$8,$H$44)),ISNUMBER(FIND($I21,$H$44))),1,0)+IF(AND(ISNUMBER(FIND(W$8,$H$45)),ISNUMBER(FIND($I21,$H$45))),1,0)+IF(AND(ISNUMBER(FIND(W$8,$H$46)),ISNUMBER(FIND($I21,$H$46))),1,0)+IF(AND(ISNUMBER(FIND(W$8,$H$47)),ISNUMBER(FIND($I21,$H$47))),1,0)+IF(AND(ISNUMBER(FIND(W$8,$H$48)),ISNUMBER(FIND($I21,$H$48))),1,0)+IF(AND(ISNUMBER(FIND(W$8,$H$49)),ISNUMBER(FIND($I21,$H$49))),1,0)+IF(AND(ISNUMBER(FIND(W$8,$H$50)),ISNUMBER(FIND($I21,$H$50))),1,0)+IF(AND(ISNUMBER(FIND(W$8,$H$51)),ISNUMBER(FIND($I21,$H$51))),1,0)+IF(AND(ISNUMBER(FIND(W$8,$H$52)),ISNUMBER(FIND($I21,$H$52))),1,0)+IF(AND(ISNUMBER(FIND(W$8,$H$53)),ISNUMBER(FIND($I21,$H$53))),1,0)+IF(AND(ISNUMBER(FIND(W$8,$H$54)),ISNUMBER(FIND($I21,$H$54))),1,0)+IF(AND(ISNUMBER(FIND(W$8,$H$55)),ISNUMBER(FIND($I21,$H$55))),1,0)+IF(AND(ISNUMBER(FIND(W$8,$H$56)),ISNUMBER(FIND($I21,$H$56))),1,0)+IF(AND(ISNUMBER(FIND(W$8,$H$57)),ISNUMBER(FIND($I21,$H$57))),1,0)+IF(AND(ISNUMBER(FIND(W$8,$H$58)),ISNUMBER(FIND($I21,$H$58))),1,0)+IF(AND(ISNUMBER(FIND(W$8,$H$59)),ISNUMBER(FIND($I21,$H$59))),1,0)+IF(AND(ISNUMBER(FIND(W$8,$H$60)),ISNUMBER(FIND($I21,$H$60))),1,0)+IF(AND(ISNUMBER(FIND(W$8,$H$61)),ISNUMBER(FIND($I21,$H$61))),1,0)+IF(AND(ISNUMBER(FIND(W$8,$H$62)),ISNUMBER(FIND($I21,$H$62))),1,0)+IF(AND(ISNUMBER(FIND(W$8,$H$63)),ISNUMBER(FIND($I21,$H$63))),1,0)+IF(AND(ISNUMBER(FIND(W$8,$H$64)),ISNUMBER(FIND($I21,$H$64))),1,0)+IF(AND(ISNUMBER(FIND(W$8,$H$65)),ISNUMBER(FIND($I21,$H$65))),1,0)+IF(AND(ISNUMBER(FIND(W$8,$H$66)),ISNUMBER(FIND($I21,$H$66))),1,0)+IF(AND(ISNUMBER(FIND(W$8,$H$67)),ISNUMBER(FIND($I21,$H$67))),1,0)+IF(AND(ISNUMBER(FIND(W$8,$H$68)),ISNUMBER(FIND($I21,$H$68))),1,0)+IF(AND(ISNUMBER(FIND(W$8,$H$69)),ISNUMBER(FIND($I21,$H$69))),1,0)+IF(AND(ISNUMBER(FIND(W$8,$H$70)),ISNUMBER(FIND($I21,$H$70))),1,0)+IF(AND(ISNUMBER(FIND(W$8,$H$71)),ISNUMBER(FIND($I21,$H$71))),1,0)+IF(AND(ISNUMBER(FIND(W$8,$H$72)),ISNUMBER(FIND($I21,$H$72))),1,0)+IF(AND(ISNUMBER(FIND(W$8,$H$73)),ISNUMBER(FIND($I21,$H$73))),1,0)+IF(AND(ISNUMBER(FIND(W$8,$H$74)),ISNUMBER(FIND($I21,$H$74))),1,0)+IF(AND(ISNUMBER(FIND(W$8,$H$75)),ISNUMBER(FIND($I21,$H$75))),1,0)+IF(AND(ISNUMBER(FIND(W$8,$H$76)),ISNUMBER(FIND($I21,$H$76))),1,0)</f>
        <v>0</v>
      </c>
      <c r="X21" s="55">
        <f>IF(AND(ISNUMBER(FIND(X$8,$H$4)),ISNUMBER(FIND($I21,$H$4))),1,0)+IF(AND(ISNUMBER(FIND(X$8,$H$5)),ISNUMBER(FIND($I21,$H$5))),1,0)+IF(AND(ISNUMBER(FIND(X$8,$H$6)),ISNUMBER(FIND($I21,$H$6))),1,0)+IF(AND(ISNUMBER(FIND(X$8,$H$7)),ISNUMBER(FIND($I21,$H$7))),1,0)+IF(AND(ISNUMBER(FIND(X$8,$H$8)),ISNUMBER(FIND($I21,$H$8))),1,0)+IF(AND(ISNUMBER(FIND(X$8,$H$9)),ISNUMBER(FIND($I21,$H$9))),1,0)+IF(AND(ISNUMBER(FIND(X$8,$H$10)),ISNUMBER(FIND($I21,$H$10))),1,0)+IF(AND(ISNUMBER(FIND(X$8,$H$11)),ISNUMBER(FIND($I21,$H$11))),1,0)+IF(AND(ISNUMBER(FIND(X$8,$H$12)),ISNUMBER(FIND($I21,$H$12))),1,0)+IF(AND(ISNUMBER(FIND(X$8,$H$13)),ISNUMBER(FIND($I21,$H$13))),1,0)+IF(AND(ISNUMBER(FIND(X$8,$H$14)),ISNUMBER(FIND($I21,$H$14))),1,0)+IF(AND(ISNUMBER(FIND(X$8,$H$15)),ISNUMBER(FIND($I21,$H$15))),1,0)+IF(AND(ISNUMBER(FIND(X$8,$H$16)),ISNUMBER(FIND($I21,$H$16))),1,0)+IF(AND(ISNUMBER(FIND(X$8,$H$17)),ISNUMBER(FIND($I21,$H$17))),1,0)+IF(AND(ISNUMBER(FIND(X$8,$H$18)),ISNUMBER(FIND($I21,$H$18))),1,0)+IF(AND(ISNUMBER(FIND(X$8,$H$19)),ISNUMBER(FIND($I21,$H$19))),1,0)+IF(AND(ISNUMBER(FIND(X$8,$H$20)),ISNUMBER(FIND($I21,$H$20))),1,0)+IF(AND(ISNUMBER(FIND(X$8,$H$21)),ISNUMBER(FIND($I21,$H$21))),1,0)+IF(AND(ISNUMBER(FIND(X$8,$H$22)),ISNUMBER(FIND($I21,$H$22))),1,0)+IF(AND(ISNUMBER(FIND(X$8,$H$23)),ISNUMBER(FIND($I21,$H$23))),1,0)+IF(AND(ISNUMBER(FIND(X$8,$H$24)),ISNUMBER(FIND($I21,$H$24))),1,0)+IF(AND(ISNUMBER(FIND(X$8,$H$25)),ISNUMBER(FIND($I21,$H$25))),1,0)+IF(AND(ISNUMBER(FIND(X$8,$H$26)),ISNUMBER(FIND($I21,$H$26))),1,0)+IF(AND(ISNUMBER(FIND(X$8,$H$27)),ISNUMBER(FIND($I21,$H$27))),1,0)+IF(AND(ISNUMBER(FIND(X$8,$H$28)),ISNUMBER(FIND($I21,$H$28))),1,0)+IF(AND(ISNUMBER(FIND(X$8,$H$29)),ISNUMBER(FIND($I21,$H$29))),1,0)+IF(AND(ISNUMBER(FIND(X$8,$H$30)),ISNUMBER(FIND($I21,$H$30))),1,0)+IF(AND(ISNUMBER(FIND(X$8,$H$31)),ISNUMBER(FIND($I21,$H$31))),1,0)+IF(AND(ISNUMBER(FIND(X$8,$H$32)),ISNUMBER(FIND($I21,$H$32))),1,0)+IF(AND(ISNUMBER(FIND(X$8,$H$33)),ISNUMBER(FIND($I21,$H$33))),1,0)+IF(AND(ISNUMBER(FIND(X$8,$H$34)),ISNUMBER(FIND($I21,$H$34))),1,0)+IF(AND(ISNUMBER(FIND(X$8,$H$35)),ISNUMBER(FIND($I21,$H$35))),1,0)+IF(AND(ISNUMBER(FIND(X$8,$H$36)),ISNUMBER(FIND($I21,$H$36))),1,0)+IF(AND(ISNUMBER(FIND(X$8,$H$37)),ISNUMBER(FIND($I21,$H$37))),1,0)+IF(AND(ISNUMBER(FIND(X$8,$H$38)),ISNUMBER(FIND($I21,$H$38))),1,0)+IF(AND(ISNUMBER(FIND(X$8,$H$39)),ISNUMBER(FIND($I21,$H$39))),1,0)+IF(AND(ISNUMBER(FIND(X$8,$H$40)),ISNUMBER(FIND($I21,$H$40))),1,0)+IF(AND(ISNUMBER(FIND(X$8,$H$41)),ISNUMBER(FIND($I21,$H$41))),1,0)+IF(AND(ISNUMBER(FIND(X$8,$H$42)),ISNUMBER(FIND($I21,$H$42))),1,0)+IF(AND(ISNUMBER(FIND(X$8,$H$43)),ISNUMBER(FIND($I21,$H$43))),1,0)+IF(AND(ISNUMBER(FIND(X$8,$H$44)),ISNUMBER(FIND($I21,$H$44))),1,0)+IF(AND(ISNUMBER(FIND(X$8,$H$45)),ISNUMBER(FIND($I21,$H$45))),1,0)+IF(AND(ISNUMBER(FIND(X$8,$H$46)),ISNUMBER(FIND($I21,$H$46))),1,0)+IF(AND(ISNUMBER(FIND(X$8,$H$47)),ISNUMBER(FIND($I21,$H$47))),1,0)+IF(AND(ISNUMBER(FIND(X$8,$H$48)),ISNUMBER(FIND($I21,$H$48))),1,0)+IF(AND(ISNUMBER(FIND(X$8,$H$49)),ISNUMBER(FIND($I21,$H$49))),1,0)+IF(AND(ISNUMBER(FIND(X$8,$H$50)),ISNUMBER(FIND($I21,$H$50))),1,0)+IF(AND(ISNUMBER(FIND(X$8,$H$51)),ISNUMBER(FIND($I21,$H$51))),1,0)+IF(AND(ISNUMBER(FIND(X$8,$H$52)),ISNUMBER(FIND($I21,$H$52))),1,0)+IF(AND(ISNUMBER(FIND(X$8,$H$53)),ISNUMBER(FIND($I21,$H$53))),1,0)+IF(AND(ISNUMBER(FIND(X$8,$H$54)),ISNUMBER(FIND($I21,$H$54))),1,0)+IF(AND(ISNUMBER(FIND(X$8,$H$55)),ISNUMBER(FIND($I21,$H$55))),1,0)+IF(AND(ISNUMBER(FIND(X$8,$H$56)),ISNUMBER(FIND($I21,$H$56))),1,0)+IF(AND(ISNUMBER(FIND(X$8,$H$57)),ISNUMBER(FIND($I21,$H$57))),1,0)+IF(AND(ISNUMBER(FIND(X$8,$H$58)),ISNUMBER(FIND($I21,$H$58))),1,0)+IF(AND(ISNUMBER(FIND(X$8,$H$59)),ISNUMBER(FIND($I21,$H$59))),1,0)+IF(AND(ISNUMBER(FIND(X$8,$H$60)),ISNUMBER(FIND($I21,$H$60))),1,0)+IF(AND(ISNUMBER(FIND(X$8,$H$61)),ISNUMBER(FIND($I21,$H$61))),1,0)+IF(AND(ISNUMBER(FIND(X$8,$H$62)),ISNUMBER(FIND($I21,$H$62))),1,0)+IF(AND(ISNUMBER(FIND(X$8,$H$63)),ISNUMBER(FIND($I21,$H$63))),1,0)+IF(AND(ISNUMBER(FIND(X$8,$H$64)),ISNUMBER(FIND($I21,$H$64))),1,0)+IF(AND(ISNUMBER(FIND(X$8,$H$65)),ISNUMBER(FIND($I21,$H$65))),1,0)+IF(AND(ISNUMBER(FIND(X$8,$H$66)),ISNUMBER(FIND($I21,$H$66))),1,0)+IF(AND(ISNUMBER(FIND(X$8,$H$67)),ISNUMBER(FIND($I21,$H$67))),1,0)+IF(AND(ISNUMBER(FIND(X$8,$H$68)),ISNUMBER(FIND($I21,$H$68))),1,0)+IF(AND(ISNUMBER(FIND(X$8,$H$69)),ISNUMBER(FIND($I21,$H$69))),1,0)+IF(AND(ISNUMBER(FIND(X$8,$H$70)),ISNUMBER(FIND($I21,$H$70))),1,0)+IF(AND(ISNUMBER(FIND(X$8,$H$71)),ISNUMBER(FIND($I21,$H$71))),1,0)+IF(AND(ISNUMBER(FIND(X$8,$H$72)),ISNUMBER(FIND($I21,$H$72))),1,0)+IF(AND(ISNUMBER(FIND(X$8,$H$73)),ISNUMBER(FIND($I21,$H$73))),1,0)+IF(AND(ISNUMBER(FIND(X$8,$H$74)),ISNUMBER(FIND($I21,$H$74))),1,0)+IF(AND(ISNUMBER(FIND(X$8,$H$75)),ISNUMBER(FIND($I21,$H$75))),1,0)+IF(AND(ISNUMBER(FIND(X$8,$H$76)),ISNUMBER(FIND($I21,$H$76))),1,0)</f>
        <v>0</v>
      </c>
      <c r="Y21" s="55">
        <f>IF(AND(ISNUMBER(FIND(Y$8,$H$4)),ISNUMBER(FIND($I21,$H$4))),1,0)+IF(AND(ISNUMBER(FIND(Y$8,$H$5)),ISNUMBER(FIND($I21,$H$5))),1,0)+IF(AND(ISNUMBER(FIND(Y$8,$H$6)),ISNUMBER(FIND($I21,$H$6))),1,0)+IF(AND(ISNUMBER(FIND(Y$8,$H$7)),ISNUMBER(FIND($I21,$H$7))),1,0)+IF(AND(ISNUMBER(FIND(Y$8,$H$8)),ISNUMBER(FIND($I21,$H$8))),1,0)+IF(AND(ISNUMBER(FIND(Y$8,$H$9)),ISNUMBER(FIND($I21,$H$9))),1,0)+IF(AND(ISNUMBER(FIND(Y$8,$H$10)),ISNUMBER(FIND($I21,$H$10))),1,0)+IF(AND(ISNUMBER(FIND(Y$8,$H$11)),ISNUMBER(FIND($I21,$H$11))),1,0)+IF(AND(ISNUMBER(FIND(Y$8,$H$12)),ISNUMBER(FIND($I21,$H$12))),1,0)+IF(AND(ISNUMBER(FIND(Y$8,$H$13)),ISNUMBER(FIND($I21,$H$13))),1,0)+IF(AND(ISNUMBER(FIND(Y$8,$H$14)),ISNUMBER(FIND($I21,$H$14))),1,0)+IF(AND(ISNUMBER(FIND(Y$8,$H$15)),ISNUMBER(FIND($I21,$H$15))),1,0)+IF(AND(ISNUMBER(FIND(Y$8,$H$16)),ISNUMBER(FIND($I21,$H$16))),1,0)+IF(AND(ISNUMBER(FIND(Y$8,$H$17)),ISNUMBER(FIND($I21,$H$17))),1,0)+IF(AND(ISNUMBER(FIND(Y$8,$H$18)),ISNUMBER(FIND($I21,$H$18))),1,0)+IF(AND(ISNUMBER(FIND(Y$8,$H$19)),ISNUMBER(FIND($I21,$H$19))),1,0)+IF(AND(ISNUMBER(FIND(Y$8,$H$20)),ISNUMBER(FIND($I21,$H$20))),1,0)+IF(AND(ISNUMBER(FIND(Y$8,$H$21)),ISNUMBER(FIND($I21,$H$21))),1,0)+IF(AND(ISNUMBER(FIND(Y$8,$H$22)),ISNUMBER(FIND($I21,$H$22))),1,0)+IF(AND(ISNUMBER(FIND(Y$8,$H$23)),ISNUMBER(FIND($I21,$H$23))),1,0)+IF(AND(ISNUMBER(FIND(Y$8,$H$24)),ISNUMBER(FIND($I21,$H$24))),1,0)+IF(AND(ISNUMBER(FIND(Y$8,$H$25)),ISNUMBER(FIND($I21,$H$25))),1,0)+IF(AND(ISNUMBER(FIND(Y$8,$H$26)),ISNUMBER(FIND($I21,$H$26))),1,0)+IF(AND(ISNUMBER(FIND(Y$8,$H$27)),ISNUMBER(FIND($I21,$H$27))),1,0)+IF(AND(ISNUMBER(FIND(Y$8,$H$28)),ISNUMBER(FIND($I21,$H$28))),1,0)+IF(AND(ISNUMBER(FIND(Y$8,$H$29)),ISNUMBER(FIND($I21,$H$29))),1,0)+IF(AND(ISNUMBER(FIND(Y$8,$H$30)),ISNUMBER(FIND($I21,$H$30))),1,0)+IF(AND(ISNUMBER(FIND(Y$8,$H$31)),ISNUMBER(FIND($I21,$H$31))),1,0)+IF(AND(ISNUMBER(FIND(Y$8,$H$32)),ISNUMBER(FIND($I21,$H$32))),1,0)+IF(AND(ISNUMBER(FIND(Y$8,$H$33)),ISNUMBER(FIND($I21,$H$33))),1,0)+IF(AND(ISNUMBER(FIND(Y$8,$H$34)),ISNUMBER(FIND($I21,$H$34))),1,0)+IF(AND(ISNUMBER(FIND(Y$8,$H$35)),ISNUMBER(FIND($I21,$H$35))),1,0)+IF(AND(ISNUMBER(FIND(Y$8,$H$36)),ISNUMBER(FIND($I21,$H$36))),1,0)+IF(AND(ISNUMBER(FIND(Y$8,$H$37)),ISNUMBER(FIND($I21,$H$37))),1,0)+IF(AND(ISNUMBER(FIND(Y$8,$H$38)),ISNUMBER(FIND($I21,$H$38))),1,0)+IF(AND(ISNUMBER(FIND(Y$8,$H$39)),ISNUMBER(FIND($I21,$H$39))),1,0)+IF(AND(ISNUMBER(FIND(Y$8,$H$40)),ISNUMBER(FIND($I21,$H$40))),1,0)+IF(AND(ISNUMBER(FIND(Y$8,$H$41)),ISNUMBER(FIND($I21,$H$41))),1,0)+IF(AND(ISNUMBER(FIND(Y$8,$H$42)),ISNUMBER(FIND($I21,$H$42))),1,0)+IF(AND(ISNUMBER(FIND(Y$8,$H$43)),ISNUMBER(FIND($I21,$H$43))),1,0)+IF(AND(ISNUMBER(FIND(Y$8,$H$44)),ISNUMBER(FIND($I21,$H$44))),1,0)+IF(AND(ISNUMBER(FIND(Y$8,$H$45)),ISNUMBER(FIND($I21,$H$45))),1,0)+IF(AND(ISNUMBER(FIND(Y$8,$H$46)),ISNUMBER(FIND($I21,$H$46))),1,0)+IF(AND(ISNUMBER(FIND(Y$8,$H$47)),ISNUMBER(FIND($I21,$H$47))),1,0)+IF(AND(ISNUMBER(FIND(Y$8,$H$48)),ISNUMBER(FIND($I21,$H$48))),1,0)+IF(AND(ISNUMBER(FIND(Y$8,$H$49)),ISNUMBER(FIND($I21,$H$49))),1,0)+IF(AND(ISNUMBER(FIND(Y$8,$H$50)),ISNUMBER(FIND($I21,$H$50))),1,0)+IF(AND(ISNUMBER(FIND(Y$8,$H$51)),ISNUMBER(FIND($I21,$H$51))),1,0)+IF(AND(ISNUMBER(FIND(Y$8,$H$52)),ISNUMBER(FIND($I21,$H$52))),1,0)+IF(AND(ISNUMBER(FIND(Y$8,$H$53)),ISNUMBER(FIND($I21,$H$53))),1,0)+IF(AND(ISNUMBER(FIND(Y$8,$H$54)),ISNUMBER(FIND($I21,$H$54))),1,0)+IF(AND(ISNUMBER(FIND(Y$8,$H$55)),ISNUMBER(FIND($I21,$H$55))),1,0)+IF(AND(ISNUMBER(FIND(Y$8,$H$56)),ISNUMBER(FIND($I21,$H$56))),1,0)+IF(AND(ISNUMBER(FIND(Y$8,$H$57)),ISNUMBER(FIND($I21,$H$57))),1,0)+IF(AND(ISNUMBER(FIND(Y$8,$H$58)),ISNUMBER(FIND($I21,$H$58))),1,0)+IF(AND(ISNUMBER(FIND(Y$8,$H$59)),ISNUMBER(FIND($I21,$H$59))),1,0)+IF(AND(ISNUMBER(FIND(Y$8,$H$60)),ISNUMBER(FIND($I21,$H$60))),1,0)+IF(AND(ISNUMBER(FIND(Y$8,$H$61)),ISNUMBER(FIND($I21,$H$61))),1,0)+IF(AND(ISNUMBER(FIND(Y$8,$H$62)),ISNUMBER(FIND($I21,$H$62))),1,0)+IF(AND(ISNUMBER(FIND(Y$8,$H$63)),ISNUMBER(FIND($I21,$H$63))),1,0)+IF(AND(ISNUMBER(FIND(Y$8,$H$64)),ISNUMBER(FIND($I21,$H$64))),1,0)+IF(AND(ISNUMBER(FIND(Y$8,$H$65)),ISNUMBER(FIND($I21,$H$65))),1,0)+IF(AND(ISNUMBER(FIND(Y$8,$H$66)),ISNUMBER(FIND($I21,$H$66))),1,0)+IF(AND(ISNUMBER(FIND(Y$8,$H$67)),ISNUMBER(FIND($I21,$H$67))),1,0)+IF(AND(ISNUMBER(FIND(Y$8,$H$68)),ISNUMBER(FIND($I21,$H$68))),1,0)+IF(AND(ISNUMBER(FIND(Y$8,$H$69)),ISNUMBER(FIND($I21,$H$69))),1,0)+IF(AND(ISNUMBER(FIND(Y$8,$H$70)),ISNUMBER(FIND($I21,$H$70))),1,0)+IF(AND(ISNUMBER(FIND(Y$8,$H$71)),ISNUMBER(FIND($I21,$H$71))),1,0)+IF(AND(ISNUMBER(FIND(Y$8,$H$72)),ISNUMBER(FIND($I21,$H$72))),1,0)+IF(AND(ISNUMBER(FIND(Y$8,$H$73)),ISNUMBER(FIND($I21,$H$73))),1,0)+IF(AND(ISNUMBER(FIND(Y$8,$H$74)),ISNUMBER(FIND($I21,$H$74))),1,0)+IF(AND(ISNUMBER(FIND(Y$8,$H$75)),ISNUMBER(FIND($I21,$H$75))),1,0)+IF(AND(ISNUMBER(FIND(Y$8,$H$76)),ISNUMBER(FIND($I21,$H$76))),1,0)</f>
        <v>0</v>
      </c>
      <c r="Z21" s="55">
        <f>IF(AND(ISNUMBER(FIND(Z$8,$H$4)),ISNUMBER(FIND($I21,$H$4))),1,0)+IF(AND(ISNUMBER(FIND(Z$8,$H$5)),ISNUMBER(FIND($I21,$H$5))),1,0)+IF(AND(ISNUMBER(FIND(Z$8,$H$6)),ISNUMBER(FIND($I21,$H$6))),1,0)+IF(AND(ISNUMBER(FIND(Z$8,$H$7)),ISNUMBER(FIND($I21,$H$7))),1,0)+IF(AND(ISNUMBER(FIND(Z$8,$H$8)),ISNUMBER(FIND($I21,$H$8))),1,0)+IF(AND(ISNUMBER(FIND(Z$8,$H$9)),ISNUMBER(FIND($I21,$H$9))),1,0)+IF(AND(ISNUMBER(FIND(Z$8,$H$10)),ISNUMBER(FIND($I21,$H$10))),1,0)+IF(AND(ISNUMBER(FIND(Z$8,$H$11)),ISNUMBER(FIND($I21,$H$11))),1,0)+IF(AND(ISNUMBER(FIND(Z$8,$H$12)),ISNUMBER(FIND($I21,$H$12))),1,0)+IF(AND(ISNUMBER(FIND(Z$8,$H$13)),ISNUMBER(FIND($I21,$H$13))),1,0)+IF(AND(ISNUMBER(FIND(Z$8,$H$14)),ISNUMBER(FIND($I21,$H$14))),1,0)+IF(AND(ISNUMBER(FIND(Z$8,$H$15)),ISNUMBER(FIND($I21,$H$15))),1,0)+IF(AND(ISNUMBER(FIND(Z$8,$H$16)),ISNUMBER(FIND($I21,$H$16))),1,0)+IF(AND(ISNUMBER(FIND(Z$8,$H$17)),ISNUMBER(FIND($I21,$H$17))),1,0)+IF(AND(ISNUMBER(FIND(Z$8,$H$18)),ISNUMBER(FIND($I21,$H$18))),1,0)+IF(AND(ISNUMBER(FIND(Z$8,$H$19)),ISNUMBER(FIND($I21,$H$19))),1,0)+IF(AND(ISNUMBER(FIND(Z$8,$H$20)),ISNUMBER(FIND($I21,$H$20))),1,0)+IF(AND(ISNUMBER(FIND(Z$8,$H$21)),ISNUMBER(FIND($I21,$H$21))),1,0)+IF(AND(ISNUMBER(FIND(Z$8,$H$22)),ISNUMBER(FIND($I21,$H$22))),1,0)+IF(AND(ISNUMBER(FIND(Z$8,$H$23)),ISNUMBER(FIND($I21,$H$23))),1,0)+IF(AND(ISNUMBER(FIND(Z$8,$H$24)),ISNUMBER(FIND($I21,$H$24))),1,0)+IF(AND(ISNUMBER(FIND(Z$8,$H$25)),ISNUMBER(FIND($I21,$H$25))),1,0)+IF(AND(ISNUMBER(FIND(Z$8,$H$26)),ISNUMBER(FIND($I21,$H$26))),1,0)+IF(AND(ISNUMBER(FIND(Z$8,$H$27)),ISNUMBER(FIND($I21,$H$27))),1,0)+IF(AND(ISNUMBER(FIND(Z$8,$H$28)),ISNUMBER(FIND($I21,$H$28))),1,0)+IF(AND(ISNUMBER(FIND(Z$8,$H$29)),ISNUMBER(FIND($I21,$H$29))),1,0)+IF(AND(ISNUMBER(FIND(Z$8,$H$30)),ISNUMBER(FIND($I21,$H$30))),1,0)+IF(AND(ISNUMBER(FIND(Z$8,$H$31)),ISNUMBER(FIND($I21,$H$31))),1,0)+IF(AND(ISNUMBER(FIND(Z$8,$H$32)),ISNUMBER(FIND($I21,$H$32))),1,0)+IF(AND(ISNUMBER(FIND(Z$8,$H$33)),ISNUMBER(FIND($I21,$H$33))),1,0)+IF(AND(ISNUMBER(FIND(Z$8,$H$34)),ISNUMBER(FIND($I21,$H$34))),1,0)+IF(AND(ISNUMBER(FIND(Z$8,$H$35)),ISNUMBER(FIND($I21,$H$35))),1,0)+IF(AND(ISNUMBER(FIND(Z$8,$H$36)),ISNUMBER(FIND($I21,$H$36))),1,0)+IF(AND(ISNUMBER(FIND(Z$8,$H$37)),ISNUMBER(FIND($I21,$H$37))),1,0)+IF(AND(ISNUMBER(FIND(Z$8,$H$38)),ISNUMBER(FIND($I21,$H$38))),1,0)+IF(AND(ISNUMBER(FIND(Z$8,$H$39)),ISNUMBER(FIND($I21,$H$39))),1,0)+IF(AND(ISNUMBER(FIND(Z$8,$H$40)),ISNUMBER(FIND($I21,$H$40))),1,0)+IF(AND(ISNUMBER(FIND(Z$8,$H$41)),ISNUMBER(FIND($I21,$H$41))),1,0)+IF(AND(ISNUMBER(FIND(Z$8,$H$42)),ISNUMBER(FIND($I21,$H$42))),1,0)+IF(AND(ISNUMBER(FIND(Z$8,$H$43)),ISNUMBER(FIND($I21,$H$43))),1,0)+IF(AND(ISNUMBER(FIND(Z$8,$H$44)),ISNUMBER(FIND($I21,$H$44))),1,0)+IF(AND(ISNUMBER(FIND(Z$8,$H$45)),ISNUMBER(FIND($I21,$H$45))),1,0)+IF(AND(ISNUMBER(FIND(Z$8,$H$46)),ISNUMBER(FIND($I21,$H$46))),1,0)+IF(AND(ISNUMBER(FIND(Z$8,$H$47)),ISNUMBER(FIND($I21,$H$47))),1,0)+IF(AND(ISNUMBER(FIND(Z$8,$H$48)),ISNUMBER(FIND($I21,$H$48))),1,0)+IF(AND(ISNUMBER(FIND(Z$8,$H$49)),ISNUMBER(FIND($I21,$H$49))),1,0)+IF(AND(ISNUMBER(FIND(Z$8,$H$50)),ISNUMBER(FIND($I21,$H$50))),1,0)+IF(AND(ISNUMBER(FIND(Z$8,$H$51)),ISNUMBER(FIND($I21,$H$51))),1,0)+IF(AND(ISNUMBER(FIND(Z$8,$H$52)),ISNUMBER(FIND($I21,$H$52))),1,0)+IF(AND(ISNUMBER(FIND(Z$8,$H$53)),ISNUMBER(FIND($I21,$H$53))),1,0)+IF(AND(ISNUMBER(FIND(Z$8,$H$54)),ISNUMBER(FIND($I21,$H$54))),1,0)+IF(AND(ISNUMBER(FIND(Z$8,$H$55)),ISNUMBER(FIND($I21,$H$55))),1,0)+IF(AND(ISNUMBER(FIND(Z$8,$H$56)),ISNUMBER(FIND($I21,$H$56))),1,0)+IF(AND(ISNUMBER(FIND(Z$8,$H$57)),ISNUMBER(FIND($I21,$H$57))),1,0)+IF(AND(ISNUMBER(FIND(Z$8,$H$58)),ISNUMBER(FIND($I21,$H$58))),1,0)+IF(AND(ISNUMBER(FIND(Z$8,$H$59)),ISNUMBER(FIND($I21,$H$59))),1,0)+IF(AND(ISNUMBER(FIND(Z$8,$H$60)),ISNUMBER(FIND($I21,$H$60))),1,0)+IF(AND(ISNUMBER(FIND(Z$8,$H$61)),ISNUMBER(FIND($I21,$H$61))),1,0)+IF(AND(ISNUMBER(FIND(Z$8,$H$62)),ISNUMBER(FIND($I21,$H$62))),1,0)+IF(AND(ISNUMBER(FIND(Z$8,$H$63)),ISNUMBER(FIND($I21,$H$63))),1,0)+IF(AND(ISNUMBER(FIND(Z$8,$H$64)),ISNUMBER(FIND($I21,$H$64))),1,0)+IF(AND(ISNUMBER(FIND(Z$8,$H$65)),ISNUMBER(FIND($I21,$H$65))),1,0)+IF(AND(ISNUMBER(FIND(Z$8,$H$66)),ISNUMBER(FIND($I21,$H$66))),1,0)+IF(AND(ISNUMBER(FIND(Z$8,$H$67)),ISNUMBER(FIND($I21,$H$67))),1,0)+IF(AND(ISNUMBER(FIND(Z$8,$H$68)),ISNUMBER(FIND($I21,$H$68))),1,0)+IF(AND(ISNUMBER(FIND(Z$8,$H$69)),ISNUMBER(FIND($I21,$H$69))),1,0)+IF(AND(ISNUMBER(FIND(Z$8,$H$70)),ISNUMBER(FIND($I21,$H$70))),1,0)+IF(AND(ISNUMBER(FIND(Z$8,$H$71)),ISNUMBER(FIND($I21,$H$71))),1,0)+IF(AND(ISNUMBER(FIND(Z$8,$H$72)),ISNUMBER(FIND($I21,$H$72))),1,0)+IF(AND(ISNUMBER(FIND(Z$8,$H$73)),ISNUMBER(FIND($I21,$H$73))),1,0)+IF(AND(ISNUMBER(FIND(Z$8,$H$74)),ISNUMBER(FIND($I21,$H$74))),1,0)+IF(AND(ISNUMBER(FIND(Z$8,$H$75)),ISNUMBER(FIND($I21,$H$75))),1,0)+IF(AND(ISNUMBER(FIND(Z$8,$H$76)),ISNUMBER(FIND($I21,$H$76))),1,0)</f>
        <v>0</v>
      </c>
      <c r="AA21" s="55">
        <f>IF(AND(ISNUMBER(FIND(AA$8,$H$4)),ISNUMBER(FIND($I21,$H$4))),1,0)+IF(AND(ISNUMBER(FIND(AA$8,$H$5)),ISNUMBER(FIND($I21,$H$5))),1,0)+IF(AND(ISNUMBER(FIND(AA$8,$H$6)),ISNUMBER(FIND($I21,$H$6))),1,0)+IF(AND(ISNUMBER(FIND(AA$8,$H$7)),ISNUMBER(FIND($I21,$H$7))),1,0)+IF(AND(ISNUMBER(FIND(AA$8,$H$8)),ISNUMBER(FIND($I21,$H$8))),1,0)+IF(AND(ISNUMBER(FIND(AA$8,$H$9)),ISNUMBER(FIND($I21,$H$9))),1,0)+IF(AND(ISNUMBER(FIND(AA$8,$H$10)),ISNUMBER(FIND($I21,$H$10))),1,0)+IF(AND(ISNUMBER(FIND(AA$8,$H$11)),ISNUMBER(FIND($I21,$H$11))),1,0)+IF(AND(ISNUMBER(FIND(AA$8,$H$12)),ISNUMBER(FIND($I21,$H$12))),1,0)+IF(AND(ISNUMBER(FIND(AA$8,$H$13)),ISNUMBER(FIND($I21,$H$13))),1,0)+IF(AND(ISNUMBER(FIND(AA$8,$H$14)),ISNUMBER(FIND($I21,$H$14))),1,0)+IF(AND(ISNUMBER(FIND(AA$8,$H$15)),ISNUMBER(FIND($I21,$H$15))),1,0)+IF(AND(ISNUMBER(FIND(AA$8,$H$16)),ISNUMBER(FIND($I21,$H$16))),1,0)+IF(AND(ISNUMBER(FIND(AA$8,$H$17)),ISNUMBER(FIND($I21,$H$17))),1,0)+IF(AND(ISNUMBER(FIND(AA$8,$H$18)),ISNUMBER(FIND($I21,$H$18))),1,0)+IF(AND(ISNUMBER(FIND(AA$8,$H$19)),ISNUMBER(FIND($I21,$H$19))),1,0)+IF(AND(ISNUMBER(FIND(AA$8,$H$20)),ISNUMBER(FIND($I21,$H$20))),1,0)+IF(AND(ISNUMBER(FIND(AA$8,$H$21)),ISNUMBER(FIND($I21,$H$21))),1,0)+IF(AND(ISNUMBER(FIND(AA$8,$H$22)),ISNUMBER(FIND($I21,$H$22))),1,0)+IF(AND(ISNUMBER(FIND(AA$8,$H$23)),ISNUMBER(FIND($I21,$H$23))),1,0)+IF(AND(ISNUMBER(FIND(AA$8,$H$24)),ISNUMBER(FIND($I21,$H$24))),1,0)+IF(AND(ISNUMBER(FIND(AA$8,$H$25)),ISNUMBER(FIND($I21,$H$25))),1,0)+IF(AND(ISNUMBER(FIND(AA$8,$H$26)),ISNUMBER(FIND($I21,$H$26))),1,0)+IF(AND(ISNUMBER(FIND(AA$8,$H$27)),ISNUMBER(FIND($I21,$H$27))),1,0)+IF(AND(ISNUMBER(FIND(AA$8,$H$28)),ISNUMBER(FIND($I21,$H$28))),1,0)+IF(AND(ISNUMBER(FIND(AA$8,$H$29)),ISNUMBER(FIND($I21,$H$29))),1,0)+IF(AND(ISNUMBER(FIND(AA$8,$H$30)),ISNUMBER(FIND($I21,$H$30))),1,0)+IF(AND(ISNUMBER(FIND(AA$8,$H$31)),ISNUMBER(FIND($I21,$H$31))),1,0)+IF(AND(ISNUMBER(FIND(AA$8,$H$32)),ISNUMBER(FIND($I21,$H$32))),1,0)+IF(AND(ISNUMBER(FIND(AA$8,$H$33)),ISNUMBER(FIND($I21,$H$33))),1,0)+IF(AND(ISNUMBER(FIND(AA$8,$H$34)),ISNUMBER(FIND($I21,$H$34))),1,0)+IF(AND(ISNUMBER(FIND(AA$8,$H$35)),ISNUMBER(FIND($I21,$H$35))),1,0)+IF(AND(ISNUMBER(FIND(AA$8,$H$36)),ISNUMBER(FIND($I21,$H$36))),1,0)+IF(AND(ISNUMBER(FIND(AA$8,$H$37)),ISNUMBER(FIND($I21,$H$37))),1,0)+IF(AND(ISNUMBER(FIND(AA$8,$H$38)),ISNUMBER(FIND($I21,$H$38))),1,0)+IF(AND(ISNUMBER(FIND(AA$8,$H$39)),ISNUMBER(FIND($I21,$H$39))),1,0)+IF(AND(ISNUMBER(FIND(AA$8,$H$40)),ISNUMBER(FIND($I21,$H$40))),1,0)+IF(AND(ISNUMBER(FIND(AA$8,$H$41)),ISNUMBER(FIND($I21,$H$41))),1,0)+IF(AND(ISNUMBER(FIND(AA$8,$H$42)),ISNUMBER(FIND($I21,$H$42))),1,0)+IF(AND(ISNUMBER(FIND(AA$8,$H$43)),ISNUMBER(FIND($I21,$H$43))),1,0)+IF(AND(ISNUMBER(FIND(AA$8,$H$44)),ISNUMBER(FIND($I21,$H$44))),1,0)+IF(AND(ISNUMBER(FIND(AA$8,$H$45)),ISNUMBER(FIND($I21,$H$45))),1,0)+IF(AND(ISNUMBER(FIND(AA$8,$H$46)),ISNUMBER(FIND($I21,$H$46))),1,0)+IF(AND(ISNUMBER(FIND(AA$8,$H$47)),ISNUMBER(FIND($I21,$H$47))),1,0)+IF(AND(ISNUMBER(FIND(AA$8,$H$48)),ISNUMBER(FIND($I21,$H$48))),1,0)+IF(AND(ISNUMBER(FIND(AA$8,$H$49)),ISNUMBER(FIND($I21,$H$49))),1,0)+IF(AND(ISNUMBER(FIND(AA$8,$H$50)),ISNUMBER(FIND($I21,$H$50))),1,0)+IF(AND(ISNUMBER(FIND(AA$8,$H$51)),ISNUMBER(FIND($I21,$H$51))),1,0)+IF(AND(ISNUMBER(FIND(AA$8,$H$52)),ISNUMBER(FIND($I21,$H$52))),1,0)+IF(AND(ISNUMBER(FIND(AA$8,$H$53)),ISNUMBER(FIND($I21,$H$53))),1,0)+IF(AND(ISNUMBER(FIND(AA$8,$H$54)),ISNUMBER(FIND($I21,$H$54))),1,0)+IF(AND(ISNUMBER(FIND(AA$8,$H$55)),ISNUMBER(FIND($I21,$H$55))),1,0)+IF(AND(ISNUMBER(FIND(AA$8,$H$56)),ISNUMBER(FIND($I21,$H$56))),1,0)+IF(AND(ISNUMBER(FIND(AA$8,$H$57)),ISNUMBER(FIND($I21,$H$57))),1,0)+IF(AND(ISNUMBER(FIND(AA$8,$H$58)),ISNUMBER(FIND($I21,$H$58))),1,0)+IF(AND(ISNUMBER(FIND(AA$8,$H$59)),ISNUMBER(FIND($I21,$H$59))),1,0)+IF(AND(ISNUMBER(FIND(AA$8,$H$60)),ISNUMBER(FIND($I21,$H$60))),1,0)+IF(AND(ISNUMBER(FIND(AA$8,$H$61)),ISNUMBER(FIND($I21,$H$61))),1,0)+IF(AND(ISNUMBER(FIND(AA$8,$H$62)),ISNUMBER(FIND($I21,$H$62))),1,0)+IF(AND(ISNUMBER(FIND(AA$8,$H$63)),ISNUMBER(FIND($I21,$H$63))),1,0)+IF(AND(ISNUMBER(FIND(AA$8,$H$64)),ISNUMBER(FIND($I21,$H$64))),1,0)+IF(AND(ISNUMBER(FIND(AA$8,$H$65)),ISNUMBER(FIND($I21,$H$65))),1,0)+IF(AND(ISNUMBER(FIND(AA$8,$H$66)),ISNUMBER(FIND($I21,$H$66))),1,0)+IF(AND(ISNUMBER(FIND(AA$8,$H$67)),ISNUMBER(FIND($I21,$H$67))),1,0)+IF(AND(ISNUMBER(FIND(AA$8,$H$68)),ISNUMBER(FIND($I21,$H$68))),1,0)+IF(AND(ISNUMBER(FIND(AA$8,$H$69)),ISNUMBER(FIND($I21,$H$69))),1,0)+IF(AND(ISNUMBER(FIND(AA$8,$H$70)),ISNUMBER(FIND($I21,$H$70))),1,0)+IF(AND(ISNUMBER(FIND(AA$8,$H$71)),ISNUMBER(FIND($I21,$H$71))),1,0)+IF(AND(ISNUMBER(FIND(AA$8,$H$72)),ISNUMBER(FIND($I21,$H$72))),1,0)+IF(AND(ISNUMBER(FIND(AA$8,$H$73)),ISNUMBER(FIND($I21,$H$73))),1,0)+IF(AND(ISNUMBER(FIND(AA$8,$H$74)),ISNUMBER(FIND($I21,$H$74))),1,0)+IF(AND(ISNUMBER(FIND(AA$8,$H$75)),ISNUMBER(FIND($I21,$H$75))),1,0)+IF(AND(ISNUMBER(FIND(AA$8,$H$76)),ISNUMBER(FIND($I21,$H$76))),1,0)</f>
        <v>0</v>
      </c>
      <c r="AB21" s="40"/>
    </row>
    <row r="22" spans="1:28" ht="10.5" customHeight="1" x14ac:dyDescent="0.15">
      <c r="A22" s="45" t="s">
        <v>31</v>
      </c>
      <c r="B22" s="45"/>
      <c r="C22" s="45"/>
      <c r="D22" s="45"/>
      <c r="E22" s="45"/>
      <c r="F22" s="45"/>
      <c r="G22" s="45"/>
      <c r="I22" s="38" t="s">
        <v>16</v>
      </c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>
        <f>IF(AND(ISNUMBER(FIND(X$8,$H$4)),ISNUMBER(FIND($I22,$H$4))),1,0)+IF(AND(ISNUMBER(FIND(X$8,$H$5)),ISNUMBER(FIND($I22,$H$5))),1,0)+IF(AND(ISNUMBER(FIND(X$8,$H$6)),ISNUMBER(FIND($I22,$H$6))),1,0)+IF(AND(ISNUMBER(FIND(X$8,$H$7)),ISNUMBER(FIND($I22,$H$7))),1,0)+IF(AND(ISNUMBER(FIND(X$8,$H$8)),ISNUMBER(FIND($I22,$H$8))),1,0)+IF(AND(ISNUMBER(FIND(X$8,$H$9)),ISNUMBER(FIND($I22,$H$9))),1,0)+IF(AND(ISNUMBER(FIND(X$8,$H$10)),ISNUMBER(FIND($I22,$H$10))),1,0)+IF(AND(ISNUMBER(FIND(X$8,$H$11)),ISNUMBER(FIND($I22,$H$11))),1,0)+IF(AND(ISNUMBER(FIND(X$8,$H$12)),ISNUMBER(FIND($I22,$H$12))),1,0)+IF(AND(ISNUMBER(FIND(X$8,$H$13)),ISNUMBER(FIND($I22,$H$13))),1,0)+IF(AND(ISNUMBER(FIND(X$8,$H$14)),ISNUMBER(FIND($I22,$H$14))),1,0)+IF(AND(ISNUMBER(FIND(X$8,$H$15)),ISNUMBER(FIND($I22,$H$15))),1,0)+IF(AND(ISNUMBER(FIND(X$8,$H$16)),ISNUMBER(FIND($I22,$H$16))),1,0)+IF(AND(ISNUMBER(FIND(X$8,$H$17)),ISNUMBER(FIND($I22,$H$17))),1,0)+IF(AND(ISNUMBER(FIND(X$8,$H$18)),ISNUMBER(FIND($I22,$H$18))),1,0)+IF(AND(ISNUMBER(FIND(X$8,$H$19)),ISNUMBER(FIND($I22,$H$19))),1,0)+IF(AND(ISNUMBER(FIND(X$8,$H$20)),ISNUMBER(FIND($I22,$H$20))),1,0)+IF(AND(ISNUMBER(FIND(X$8,$H$21)),ISNUMBER(FIND($I22,$H$21))),1,0)+IF(AND(ISNUMBER(FIND(X$8,$H$22)),ISNUMBER(FIND($I22,$H$22))),1,0)+IF(AND(ISNUMBER(FIND(X$8,$H$23)),ISNUMBER(FIND($I22,$H$23))),1,0)+IF(AND(ISNUMBER(FIND(X$8,$H$24)),ISNUMBER(FIND($I22,$H$24))),1,0)+IF(AND(ISNUMBER(FIND(X$8,$H$25)),ISNUMBER(FIND($I22,$H$25))),1,0)+IF(AND(ISNUMBER(FIND(X$8,$H$26)),ISNUMBER(FIND($I22,$H$26))),1,0)+IF(AND(ISNUMBER(FIND(X$8,$H$27)),ISNUMBER(FIND($I22,$H$27))),1,0)+IF(AND(ISNUMBER(FIND(X$8,$H$28)),ISNUMBER(FIND($I22,$H$28))),1,0)+IF(AND(ISNUMBER(FIND(X$8,$H$29)),ISNUMBER(FIND($I22,$H$29))),1,0)+IF(AND(ISNUMBER(FIND(X$8,$H$30)),ISNUMBER(FIND($I22,$H$30))),1,0)+IF(AND(ISNUMBER(FIND(X$8,$H$31)),ISNUMBER(FIND($I22,$H$31))),1,0)+IF(AND(ISNUMBER(FIND(X$8,$H$32)),ISNUMBER(FIND($I22,$H$32))),1,0)+IF(AND(ISNUMBER(FIND(X$8,$H$33)),ISNUMBER(FIND($I22,$H$33))),1,0)+IF(AND(ISNUMBER(FIND(X$8,$H$34)),ISNUMBER(FIND($I22,$H$34))),1,0)+IF(AND(ISNUMBER(FIND(X$8,$H$35)),ISNUMBER(FIND($I22,$H$35))),1,0)+IF(AND(ISNUMBER(FIND(X$8,$H$36)),ISNUMBER(FIND($I22,$H$36))),1,0)+IF(AND(ISNUMBER(FIND(X$8,$H$37)),ISNUMBER(FIND($I22,$H$37))),1,0)+IF(AND(ISNUMBER(FIND(X$8,$H$38)),ISNUMBER(FIND($I22,$H$38))),1,0)+IF(AND(ISNUMBER(FIND(X$8,$H$39)),ISNUMBER(FIND($I22,$H$39))),1,0)+IF(AND(ISNUMBER(FIND(X$8,$H$40)),ISNUMBER(FIND($I22,$H$40))),1,0)+IF(AND(ISNUMBER(FIND(X$8,$H$41)),ISNUMBER(FIND($I22,$H$41))),1,0)+IF(AND(ISNUMBER(FIND(X$8,$H$42)),ISNUMBER(FIND($I22,$H$42))),1,0)+IF(AND(ISNUMBER(FIND(X$8,$H$43)),ISNUMBER(FIND($I22,$H$43))),1,0)+IF(AND(ISNUMBER(FIND(X$8,$H$44)),ISNUMBER(FIND($I22,$H$44))),1,0)+IF(AND(ISNUMBER(FIND(X$8,$H$45)),ISNUMBER(FIND($I22,$H$45))),1,0)+IF(AND(ISNUMBER(FIND(X$8,$H$46)),ISNUMBER(FIND($I22,$H$46))),1,0)+IF(AND(ISNUMBER(FIND(X$8,$H$47)),ISNUMBER(FIND($I22,$H$47))),1,0)+IF(AND(ISNUMBER(FIND(X$8,$H$48)),ISNUMBER(FIND($I22,$H$48))),1,0)+IF(AND(ISNUMBER(FIND(X$8,$H$49)),ISNUMBER(FIND($I22,$H$49))),1,0)+IF(AND(ISNUMBER(FIND(X$8,$H$50)),ISNUMBER(FIND($I22,$H$50))),1,0)+IF(AND(ISNUMBER(FIND(X$8,$H$51)),ISNUMBER(FIND($I22,$H$51))),1,0)+IF(AND(ISNUMBER(FIND(X$8,$H$52)),ISNUMBER(FIND($I22,$H$52))),1,0)+IF(AND(ISNUMBER(FIND(X$8,$H$53)),ISNUMBER(FIND($I22,$H$53))),1,0)+IF(AND(ISNUMBER(FIND(X$8,$H$54)),ISNUMBER(FIND($I22,$H$54))),1,0)+IF(AND(ISNUMBER(FIND(X$8,$H$55)),ISNUMBER(FIND($I22,$H$55))),1,0)+IF(AND(ISNUMBER(FIND(X$8,$H$56)),ISNUMBER(FIND($I22,$H$56))),1,0)+IF(AND(ISNUMBER(FIND(X$8,$H$57)),ISNUMBER(FIND($I22,$H$57))),1,0)+IF(AND(ISNUMBER(FIND(X$8,$H$58)),ISNUMBER(FIND($I22,$H$58))),1,0)+IF(AND(ISNUMBER(FIND(X$8,$H$59)),ISNUMBER(FIND($I22,$H$59))),1,0)+IF(AND(ISNUMBER(FIND(X$8,$H$60)),ISNUMBER(FIND($I22,$H$60))),1,0)+IF(AND(ISNUMBER(FIND(X$8,$H$61)),ISNUMBER(FIND($I22,$H$61))),1,0)+IF(AND(ISNUMBER(FIND(X$8,$H$62)),ISNUMBER(FIND($I22,$H$62))),1,0)+IF(AND(ISNUMBER(FIND(X$8,$H$63)),ISNUMBER(FIND($I22,$H$63))),1,0)+IF(AND(ISNUMBER(FIND(X$8,$H$64)),ISNUMBER(FIND($I22,$H$64))),1,0)+IF(AND(ISNUMBER(FIND(X$8,$H$65)),ISNUMBER(FIND($I22,$H$65))),1,0)+IF(AND(ISNUMBER(FIND(X$8,$H$66)),ISNUMBER(FIND($I22,$H$66))),1,0)+IF(AND(ISNUMBER(FIND(X$8,$H$67)),ISNUMBER(FIND($I22,$H$67))),1,0)+IF(AND(ISNUMBER(FIND(X$8,$H$68)),ISNUMBER(FIND($I22,$H$68))),1,0)+IF(AND(ISNUMBER(FIND(X$8,$H$69)),ISNUMBER(FIND($I22,$H$69))),1,0)+IF(AND(ISNUMBER(FIND(X$8,$H$70)),ISNUMBER(FIND($I22,$H$70))),1,0)+IF(AND(ISNUMBER(FIND(X$8,$H$71)),ISNUMBER(FIND($I22,$H$71))),1,0)+IF(AND(ISNUMBER(FIND(X$8,$H$72)),ISNUMBER(FIND($I22,$H$72))),1,0)+IF(AND(ISNUMBER(FIND(X$8,$H$73)),ISNUMBER(FIND($I22,$H$73))),1,0)+IF(AND(ISNUMBER(FIND(X$8,$H$74)),ISNUMBER(FIND($I22,$H$74))),1,0)+IF(AND(ISNUMBER(FIND(X$8,$H$75)),ISNUMBER(FIND($I22,$H$75))),1,0)+IF(AND(ISNUMBER(FIND(X$8,$H$76)),ISNUMBER(FIND($I22,$H$76))),1,0)</f>
        <v>0</v>
      </c>
      <c r="Y22" s="55">
        <f>IF(AND(ISNUMBER(FIND(Y$8,$H$4)),ISNUMBER(FIND($I22,$H$4))),1,0)+IF(AND(ISNUMBER(FIND(Y$8,$H$5)),ISNUMBER(FIND($I22,$H$5))),1,0)+IF(AND(ISNUMBER(FIND(Y$8,$H$6)),ISNUMBER(FIND($I22,$H$6))),1,0)+IF(AND(ISNUMBER(FIND(Y$8,$H$7)),ISNUMBER(FIND($I22,$H$7))),1,0)+IF(AND(ISNUMBER(FIND(Y$8,$H$8)),ISNUMBER(FIND($I22,$H$8))),1,0)+IF(AND(ISNUMBER(FIND(Y$8,$H$9)),ISNUMBER(FIND($I22,$H$9))),1,0)+IF(AND(ISNUMBER(FIND(Y$8,$H$10)),ISNUMBER(FIND($I22,$H$10))),1,0)+IF(AND(ISNUMBER(FIND(Y$8,$H$11)),ISNUMBER(FIND($I22,$H$11))),1,0)+IF(AND(ISNUMBER(FIND(Y$8,$H$12)),ISNUMBER(FIND($I22,$H$12))),1,0)+IF(AND(ISNUMBER(FIND(Y$8,$H$13)),ISNUMBER(FIND($I22,$H$13))),1,0)+IF(AND(ISNUMBER(FIND(Y$8,$H$14)),ISNUMBER(FIND($I22,$H$14))),1,0)+IF(AND(ISNUMBER(FIND(Y$8,$H$15)),ISNUMBER(FIND($I22,$H$15))),1,0)+IF(AND(ISNUMBER(FIND(Y$8,$H$16)),ISNUMBER(FIND($I22,$H$16))),1,0)+IF(AND(ISNUMBER(FIND(Y$8,$H$17)),ISNUMBER(FIND($I22,$H$17))),1,0)+IF(AND(ISNUMBER(FIND(Y$8,$H$18)),ISNUMBER(FIND($I22,$H$18))),1,0)+IF(AND(ISNUMBER(FIND(Y$8,$H$19)),ISNUMBER(FIND($I22,$H$19))),1,0)+IF(AND(ISNUMBER(FIND(Y$8,$H$20)),ISNUMBER(FIND($I22,$H$20))),1,0)+IF(AND(ISNUMBER(FIND(Y$8,$H$21)),ISNUMBER(FIND($I22,$H$21))),1,0)+IF(AND(ISNUMBER(FIND(Y$8,$H$22)),ISNUMBER(FIND($I22,$H$22))),1,0)+IF(AND(ISNUMBER(FIND(Y$8,$H$23)),ISNUMBER(FIND($I22,$H$23))),1,0)+IF(AND(ISNUMBER(FIND(Y$8,$H$24)),ISNUMBER(FIND($I22,$H$24))),1,0)+IF(AND(ISNUMBER(FIND(Y$8,$H$25)),ISNUMBER(FIND($I22,$H$25))),1,0)+IF(AND(ISNUMBER(FIND(Y$8,$H$26)),ISNUMBER(FIND($I22,$H$26))),1,0)+IF(AND(ISNUMBER(FIND(Y$8,$H$27)),ISNUMBER(FIND($I22,$H$27))),1,0)+IF(AND(ISNUMBER(FIND(Y$8,$H$28)),ISNUMBER(FIND($I22,$H$28))),1,0)+IF(AND(ISNUMBER(FIND(Y$8,$H$29)),ISNUMBER(FIND($I22,$H$29))),1,0)+IF(AND(ISNUMBER(FIND(Y$8,$H$30)),ISNUMBER(FIND($I22,$H$30))),1,0)+IF(AND(ISNUMBER(FIND(Y$8,$H$31)),ISNUMBER(FIND($I22,$H$31))),1,0)+IF(AND(ISNUMBER(FIND(Y$8,$H$32)),ISNUMBER(FIND($I22,$H$32))),1,0)+IF(AND(ISNUMBER(FIND(Y$8,$H$33)),ISNUMBER(FIND($I22,$H$33))),1,0)+IF(AND(ISNUMBER(FIND(Y$8,$H$34)),ISNUMBER(FIND($I22,$H$34))),1,0)+IF(AND(ISNUMBER(FIND(Y$8,$H$35)),ISNUMBER(FIND($I22,$H$35))),1,0)+IF(AND(ISNUMBER(FIND(Y$8,$H$36)),ISNUMBER(FIND($I22,$H$36))),1,0)+IF(AND(ISNUMBER(FIND(Y$8,$H$37)),ISNUMBER(FIND($I22,$H$37))),1,0)+IF(AND(ISNUMBER(FIND(Y$8,$H$38)),ISNUMBER(FIND($I22,$H$38))),1,0)+IF(AND(ISNUMBER(FIND(Y$8,$H$39)),ISNUMBER(FIND($I22,$H$39))),1,0)+IF(AND(ISNUMBER(FIND(Y$8,$H$40)),ISNUMBER(FIND($I22,$H$40))),1,0)+IF(AND(ISNUMBER(FIND(Y$8,$H$41)),ISNUMBER(FIND($I22,$H$41))),1,0)+IF(AND(ISNUMBER(FIND(Y$8,$H$42)),ISNUMBER(FIND($I22,$H$42))),1,0)+IF(AND(ISNUMBER(FIND(Y$8,$H$43)),ISNUMBER(FIND($I22,$H$43))),1,0)+IF(AND(ISNUMBER(FIND(Y$8,$H$44)),ISNUMBER(FIND($I22,$H$44))),1,0)+IF(AND(ISNUMBER(FIND(Y$8,$H$45)),ISNUMBER(FIND($I22,$H$45))),1,0)+IF(AND(ISNUMBER(FIND(Y$8,$H$46)),ISNUMBER(FIND($I22,$H$46))),1,0)+IF(AND(ISNUMBER(FIND(Y$8,$H$47)),ISNUMBER(FIND($I22,$H$47))),1,0)+IF(AND(ISNUMBER(FIND(Y$8,$H$48)),ISNUMBER(FIND($I22,$H$48))),1,0)+IF(AND(ISNUMBER(FIND(Y$8,$H$49)),ISNUMBER(FIND($I22,$H$49))),1,0)+IF(AND(ISNUMBER(FIND(Y$8,$H$50)),ISNUMBER(FIND($I22,$H$50))),1,0)+IF(AND(ISNUMBER(FIND(Y$8,$H$51)),ISNUMBER(FIND($I22,$H$51))),1,0)+IF(AND(ISNUMBER(FIND(Y$8,$H$52)),ISNUMBER(FIND($I22,$H$52))),1,0)+IF(AND(ISNUMBER(FIND(Y$8,$H$53)),ISNUMBER(FIND($I22,$H$53))),1,0)+IF(AND(ISNUMBER(FIND(Y$8,$H$54)),ISNUMBER(FIND($I22,$H$54))),1,0)+IF(AND(ISNUMBER(FIND(Y$8,$H$55)),ISNUMBER(FIND($I22,$H$55))),1,0)+IF(AND(ISNUMBER(FIND(Y$8,$H$56)),ISNUMBER(FIND($I22,$H$56))),1,0)+IF(AND(ISNUMBER(FIND(Y$8,$H$57)),ISNUMBER(FIND($I22,$H$57))),1,0)+IF(AND(ISNUMBER(FIND(Y$8,$H$58)),ISNUMBER(FIND($I22,$H$58))),1,0)+IF(AND(ISNUMBER(FIND(Y$8,$H$59)),ISNUMBER(FIND($I22,$H$59))),1,0)+IF(AND(ISNUMBER(FIND(Y$8,$H$60)),ISNUMBER(FIND($I22,$H$60))),1,0)+IF(AND(ISNUMBER(FIND(Y$8,$H$61)),ISNUMBER(FIND($I22,$H$61))),1,0)+IF(AND(ISNUMBER(FIND(Y$8,$H$62)),ISNUMBER(FIND($I22,$H$62))),1,0)+IF(AND(ISNUMBER(FIND(Y$8,$H$63)),ISNUMBER(FIND($I22,$H$63))),1,0)+IF(AND(ISNUMBER(FIND(Y$8,$H$64)),ISNUMBER(FIND($I22,$H$64))),1,0)+IF(AND(ISNUMBER(FIND(Y$8,$H$65)),ISNUMBER(FIND($I22,$H$65))),1,0)+IF(AND(ISNUMBER(FIND(Y$8,$H$66)),ISNUMBER(FIND($I22,$H$66))),1,0)+IF(AND(ISNUMBER(FIND(Y$8,$H$67)),ISNUMBER(FIND($I22,$H$67))),1,0)+IF(AND(ISNUMBER(FIND(Y$8,$H$68)),ISNUMBER(FIND($I22,$H$68))),1,0)+IF(AND(ISNUMBER(FIND(Y$8,$H$69)),ISNUMBER(FIND($I22,$H$69))),1,0)+IF(AND(ISNUMBER(FIND(Y$8,$H$70)),ISNUMBER(FIND($I22,$H$70))),1,0)+IF(AND(ISNUMBER(FIND(Y$8,$H$71)),ISNUMBER(FIND($I22,$H$71))),1,0)+IF(AND(ISNUMBER(FIND(Y$8,$H$72)),ISNUMBER(FIND($I22,$H$72))),1,0)+IF(AND(ISNUMBER(FIND(Y$8,$H$73)),ISNUMBER(FIND($I22,$H$73))),1,0)+IF(AND(ISNUMBER(FIND(Y$8,$H$74)),ISNUMBER(FIND($I22,$H$74))),1,0)+IF(AND(ISNUMBER(FIND(Y$8,$H$75)),ISNUMBER(FIND($I22,$H$75))),1,0)+IF(AND(ISNUMBER(FIND(Y$8,$H$76)),ISNUMBER(FIND($I22,$H$76))),1,0)</f>
        <v>0</v>
      </c>
      <c r="Z22" s="55">
        <f>IF(AND(ISNUMBER(FIND(Z$8,$H$4)),ISNUMBER(FIND($I22,$H$4))),1,0)+IF(AND(ISNUMBER(FIND(Z$8,$H$5)),ISNUMBER(FIND($I22,$H$5))),1,0)+IF(AND(ISNUMBER(FIND(Z$8,$H$6)),ISNUMBER(FIND($I22,$H$6))),1,0)+IF(AND(ISNUMBER(FIND(Z$8,$H$7)),ISNUMBER(FIND($I22,$H$7))),1,0)+IF(AND(ISNUMBER(FIND(Z$8,$H$8)),ISNUMBER(FIND($I22,$H$8))),1,0)+IF(AND(ISNUMBER(FIND(Z$8,$H$9)),ISNUMBER(FIND($I22,$H$9))),1,0)+IF(AND(ISNUMBER(FIND(Z$8,$H$10)),ISNUMBER(FIND($I22,$H$10))),1,0)+IF(AND(ISNUMBER(FIND(Z$8,$H$11)),ISNUMBER(FIND($I22,$H$11))),1,0)+IF(AND(ISNUMBER(FIND(Z$8,$H$12)),ISNUMBER(FIND($I22,$H$12))),1,0)+IF(AND(ISNUMBER(FIND(Z$8,$H$13)),ISNUMBER(FIND($I22,$H$13))),1,0)+IF(AND(ISNUMBER(FIND(Z$8,$H$14)),ISNUMBER(FIND($I22,$H$14))),1,0)+IF(AND(ISNUMBER(FIND(Z$8,$H$15)),ISNUMBER(FIND($I22,$H$15))),1,0)+IF(AND(ISNUMBER(FIND(Z$8,$H$16)),ISNUMBER(FIND($I22,$H$16))),1,0)+IF(AND(ISNUMBER(FIND(Z$8,$H$17)),ISNUMBER(FIND($I22,$H$17))),1,0)+IF(AND(ISNUMBER(FIND(Z$8,$H$18)),ISNUMBER(FIND($I22,$H$18))),1,0)+IF(AND(ISNUMBER(FIND(Z$8,$H$19)),ISNUMBER(FIND($I22,$H$19))),1,0)+IF(AND(ISNUMBER(FIND(Z$8,$H$20)),ISNUMBER(FIND($I22,$H$20))),1,0)+IF(AND(ISNUMBER(FIND(Z$8,$H$21)),ISNUMBER(FIND($I22,$H$21))),1,0)+IF(AND(ISNUMBER(FIND(Z$8,$H$22)),ISNUMBER(FIND($I22,$H$22))),1,0)+IF(AND(ISNUMBER(FIND(Z$8,$H$23)),ISNUMBER(FIND($I22,$H$23))),1,0)+IF(AND(ISNUMBER(FIND(Z$8,$H$24)),ISNUMBER(FIND($I22,$H$24))),1,0)+IF(AND(ISNUMBER(FIND(Z$8,$H$25)),ISNUMBER(FIND($I22,$H$25))),1,0)+IF(AND(ISNUMBER(FIND(Z$8,$H$26)),ISNUMBER(FIND($I22,$H$26))),1,0)+IF(AND(ISNUMBER(FIND(Z$8,$H$27)),ISNUMBER(FIND($I22,$H$27))),1,0)+IF(AND(ISNUMBER(FIND(Z$8,$H$28)),ISNUMBER(FIND($I22,$H$28))),1,0)+IF(AND(ISNUMBER(FIND(Z$8,$H$29)),ISNUMBER(FIND($I22,$H$29))),1,0)+IF(AND(ISNUMBER(FIND(Z$8,$H$30)),ISNUMBER(FIND($I22,$H$30))),1,0)+IF(AND(ISNUMBER(FIND(Z$8,$H$31)),ISNUMBER(FIND($I22,$H$31))),1,0)+IF(AND(ISNUMBER(FIND(Z$8,$H$32)),ISNUMBER(FIND($I22,$H$32))),1,0)+IF(AND(ISNUMBER(FIND(Z$8,$H$33)),ISNUMBER(FIND($I22,$H$33))),1,0)+IF(AND(ISNUMBER(FIND(Z$8,$H$34)),ISNUMBER(FIND($I22,$H$34))),1,0)+IF(AND(ISNUMBER(FIND(Z$8,$H$35)),ISNUMBER(FIND($I22,$H$35))),1,0)+IF(AND(ISNUMBER(FIND(Z$8,$H$36)),ISNUMBER(FIND($I22,$H$36))),1,0)+IF(AND(ISNUMBER(FIND(Z$8,$H$37)),ISNUMBER(FIND($I22,$H$37))),1,0)+IF(AND(ISNUMBER(FIND(Z$8,$H$38)),ISNUMBER(FIND($I22,$H$38))),1,0)+IF(AND(ISNUMBER(FIND(Z$8,$H$39)),ISNUMBER(FIND($I22,$H$39))),1,0)+IF(AND(ISNUMBER(FIND(Z$8,$H$40)),ISNUMBER(FIND($I22,$H$40))),1,0)+IF(AND(ISNUMBER(FIND(Z$8,$H$41)),ISNUMBER(FIND($I22,$H$41))),1,0)+IF(AND(ISNUMBER(FIND(Z$8,$H$42)),ISNUMBER(FIND($I22,$H$42))),1,0)+IF(AND(ISNUMBER(FIND(Z$8,$H$43)),ISNUMBER(FIND($I22,$H$43))),1,0)+IF(AND(ISNUMBER(FIND(Z$8,$H$44)),ISNUMBER(FIND($I22,$H$44))),1,0)+IF(AND(ISNUMBER(FIND(Z$8,$H$45)),ISNUMBER(FIND($I22,$H$45))),1,0)+IF(AND(ISNUMBER(FIND(Z$8,$H$46)),ISNUMBER(FIND($I22,$H$46))),1,0)+IF(AND(ISNUMBER(FIND(Z$8,$H$47)),ISNUMBER(FIND($I22,$H$47))),1,0)+IF(AND(ISNUMBER(FIND(Z$8,$H$48)),ISNUMBER(FIND($I22,$H$48))),1,0)+IF(AND(ISNUMBER(FIND(Z$8,$H$49)),ISNUMBER(FIND($I22,$H$49))),1,0)+IF(AND(ISNUMBER(FIND(Z$8,$H$50)),ISNUMBER(FIND($I22,$H$50))),1,0)+IF(AND(ISNUMBER(FIND(Z$8,$H$51)),ISNUMBER(FIND($I22,$H$51))),1,0)+IF(AND(ISNUMBER(FIND(Z$8,$H$52)),ISNUMBER(FIND($I22,$H$52))),1,0)+IF(AND(ISNUMBER(FIND(Z$8,$H$53)),ISNUMBER(FIND($I22,$H$53))),1,0)+IF(AND(ISNUMBER(FIND(Z$8,$H$54)),ISNUMBER(FIND($I22,$H$54))),1,0)+IF(AND(ISNUMBER(FIND(Z$8,$H$55)),ISNUMBER(FIND($I22,$H$55))),1,0)+IF(AND(ISNUMBER(FIND(Z$8,$H$56)),ISNUMBER(FIND($I22,$H$56))),1,0)+IF(AND(ISNUMBER(FIND(Z$8,$H$57)),ISNUMBER(FIND($I22,$H$57))),1,0)+IF(AND(ISNUMBER(FIND(Z$8,$H$58)),ISNUMBER(FIND($I22,$H$58))),1,0)+IF(AND(ISNUMBER(FIND(Z$8,$H$59)),ISNUMBER(FIND($I22,$H$59))),1,0)+IF(AND(ISNUMBER(FIND(Z$8,$H$60)),ISNUMBER(FIND($I22,$H$60))),1,0)+IF(AND(ISNUMBER(FIND(Z$8,$H$61)),ISNUMBER(FIND($I22,$H$61))),1,0)+IF(AND(ISNUMBER(FIND(Z$8,$H$62)),ISNUMBER(FIND($I22,$H$62))),1,0)+IF(AND(ISNUMBER(FIND(Z$8,$H$63)),ISNUMBER(FIND($I22,$H$63))),1,0)+IF(AND(ISNUMBER(FIND(Z$8,$H$64)),ISNUMBER(FIND($I22,$H$64))),1,0)+IF(AND(ISNUMBER(FIND(Z$8,$H$65)),ISNUMBER(FIND($I22,$H$65))),1,0)+IF(AND(ISNUMBER(FIND(Z$8,$H$66)),ISNUMBER(FIND($I22,$H$66))),1,0)+IF(AND(ISNUMBER(FIND(Z$8,$H$67)),ISNUMBER(FIND($I22,$H$67))),1,0)+IF(AND(ISNUMBER(FIND(Z$8,$H$68)),ISNUMBER(FIND($I22,$H$68))),1,0)+IF(AND(ISNUMBER(FIND(Z$8,$H$69)),ISNUMBER(FIND($I22,$H$69))),1,0)+IF(AND(ISNUMBER(FIND(Z$8,$H$70)),ISNUMBER(FIND($I22,$H$70))),1,0)+IF(AND(ISNUMBER(FIND(Z$8,$H$71)),ISNUMBER(FIND($I22,$H$71))),1,0)+IF(AND(ISNUMBER(FIND(Z$8,$H$72)),ISNUMBER(FIND($I22,$H$72))),1,0)+IF(AND(ISNUMBER(FIND(Z$8,$H$73)),ISNUMBER(FIND($I22,$H$73))),1,0)+IF(AND(ISNUMBER(FIND(Z$8,$H$74)),ISNUMBER(FIND($I22,$H$74))),1,0)+IF(AND(ISNUMBER(FIND(Z$8,$H$75)),ISNUMBER(FIND($I22,$H$75))),1,0)+IF(AND(ISNUMBER(FIND(Z$8,$H$76)),ISNUMBER(FIND($I22,$H$76))),1,0)</f>
        <v>0</v>
      </c>
      <c r="AA22" s="55">
        <f>IF(AND(ISNUMBER(FIND(AA$8,$H$4)),ISNUMBER(FIND($I22,$H$4))),1,0)+IF(AND(ISNUMBER(FIND(AA$8,$H$5)),ISNUMBER(FIND($I22,$H$5))),1,0)+IF(AND(ISNUMBER(FIND(AA$8,$H$6)),ISNUMBER(FIND($I22,$H$6))),1,0)+IF(AND(ISNUMBER(FIND(AA$8,$H$7)),ISNUMBER(FIND($I22,$H$7))),1,0)+IF(AND(ISNUMBER(FIND(AA$8,$H$8)),ISNUMBER(FIND($I22,$H$8))),1,0)+IF(AND(ISNUMBER(FIND(AA$8,$H$9)),ISNUMBER(FIND($I22,$H$9))),1,0)+IF(AND(ISNUMBER(FIND(AA$8,$H$10)),ISNUMBER(FIND($I22,$H$10))),1,0)+IF(AND(ISNUMBER(FIND(AA$8,$H$11)),ISNUMBER(FIND($I22,$H$11))),1,0)+IF(AND(ISNUMBER(FIND(AA$8,$H$12)),ISNUMBER(FIND($I22,$H$12))),1,0)+IF(AND(ISNUMBER(FIND(AA$8,$H$13)),ISNUMBER(FIND($I22,$H$13))),1,0)+IF(AND(ISNUMBER(FIND(AA$8,$H$14)),ISNUMBER(FIND($I22,$H$14))),1,0)+IF(AND(ISNUMBER(FIND(AA$8,$H$15)),ISNUMBER(FIND($I22,$H$15))),1,0)+IF(AND(ISNUMBER(FIND(AA$8,$H$16)),ISNUMBER(FIND($I22,$H$16))),1,0)+IF(AND(ISNUMBER(FIND(AA$8,$H$17)),ISNUMBER(FIND($I22,$H$17))),1,0)+IF(AND(ISNUMBER(FIND(AA$8,$H$18)),ISNUMBER(FIND($I22,$H$18))),1,0)+IF(AND(ISNUMBER(FIND(AA$8,$H$19)),ISNUMBER(FIND($I22,$H$19))),1,0)+IF(AND(ISNUMBER(FIND(AA$8,$H$20)),ISNUMBER(FIND($I22,$H$20))),1,0)+IF(AND(ISNUMBER(FIND(AA$8,$H$21)),ISNUMBER(FIND($I22,$H$21))),1,0)+IF(AND(ISNUMBER(FIND(AA$8,$H$22)),ISNUMBER(FIND($I22,$H$22))),1,0)+IF(AND(ISNUMBER(FIND(AA$8,$H$23)),ISNUMBER(FIND($I22,$H$23))),1,0)+IF(AND(ISNUMBER(FIND(AA$8,$H$24)),ISNUMBER(FIND($I22,$H$24))),1,0)+IF(AND(ISNUMBER(FIND(AA$8,$H$25)),ISNUMBER(FIND($I22,$H$25))),1,0)+IF(AND(ISNUMBER(FIND(AA$8,$H$26)),ISNUMBER(FIND($I22,$H$26))),1,0)+IF(AND(ISNUMBER(FIND(AA$8,$H$27)),ISNUMBER(FIND($I22,$H$27))),1,0)+IF(AND(ISNUMBER(FIND(AA$8,$H$28)),ISNUMBER(FIND($I22,$H$28))),1,0)+IF(AND(ISNUMBER(FIND(AA$8,$H$29)),ISNUMBER(FIND($I22,$H$29))),1,0)+IF(AND(ISNUMBER(FIND(AA$8,$H$30)),ISNUMBER(FIND($I22,$H$30))),1,0)+IF(AND(ISNUMBER(FIND(AA$8,$H$31)),ISNUMBER(FIND($I22,$H$31))),1,0)+IF(AND(ISNUMBER(FIND(AA$8,$H$32)),ISNUMBER(FIND($I22,$H$32))),1,0)+IF(AND(ISNUMBER(FIND(AA$8,$H$33)),ISNUMBER(FIND($I22,$H$33))),1,0)+IF(AND(ISNUMBER(FIND(AA$8,$H$34)),ISNUMBER(FIND($I22,$H$34))),1,0)+IF(AND(ISNUMBER(FIND(AA$8,$H$35)),ISNUMBER(FIND($I22,$H$35))),1,0)+IF(AND(ISNUMBER(FIND(AA$8,$H$36)),ISNUMBER(FIND($I22,$H$36))),1,0)+IF(AND(ISNUMBER(FIND(AA$8,$H$37)),ISNUMBER(FIND($I22,$H$37))),1,0)+IF(AND(ISNUMBER(FIND(AA$8,$H$38)),ISNUMBER(FIND($I22,$H$38))),1,0)+IF(AND(ISNUMBER(FIND(AA$8,$H$39)),ISNUMBER(FIND($I22,$H$39))),1,0)+IF(AND(ISNUMBER(FIND(AA$8,$H$40)),ISNUMBER(FIND($I22,$H$40))),1,0)+IF(AND(ISNUMBER(FIND(AA$8,$H$41)),ISNUMBER(FIND($I22,$H$41))),1,0)+IF(AND(ISNUMBER(FIND(AA$8,$H$42)),ISNUMBER(FIND($I22,$H$42))),1,0)+IF(AND(ISNUMBER(FIND(AA$8,$H$43)),ISNUMBER(FIND($I22,$H$43))),1,0)+IF(AND(ISNUMBER(FIND(AA$8,$H$44)),ISNUMBER(FIND($I22,$H$44))),1,0)+IF(AND(ISNUMBER(FIND(AA$8,$H$45)),ISNUMBER(FIND($I22,$H$45))),1,0)+IF(AND(ISNUMBER(FIND(AA$8,$H$46)),ISNUMBER(FIND($I22,$H$46))),1,0)+IF(AND(ISNUMBER(FIND(AA$8,$H$47)),ISNUMBER(FIND($I22,$H$47))),1,0)+IF(AND(ISNUMBER(FIND(AA$8,$H$48)),ISNUMBER(FIND($I22,$H$48))),1,0)+IF(AND(ISNUMBER(FIND(AA$8,$H$49)),ISNUMBER(FIND($I22,$H$49))),1,0)+IF(AND(ISNUMBER(FIND(AA$8,$H$50)),ISNUMBER(FIND($I22,$H$50))),1,0)+IF(AND(ISNUMBER(FIND(AA$8,$H$51)),ISNUMBER(FIND($I22,$H$51))),1,0)+IF(AND(ISNUMBER(FIND(AA$8,$H$52)),ISNUMBER(FIND($I22,$H$52))),1,0)+IF(AND(ISNUMBER(FIND(AA$8,$H$53)),ISNUMBER(FIND($I22,$H$53))),1,0)+IF(AND(ISNUMBER(FIND(AA$8,$H$54)),ISNUMBER(FIND($I22,$H$54))),1,0)+IF(AND(ISNUMBER(FIND(AA$8,$H$55)),ISNUMBER(FIND($I22,$H$55))),1,0)+IF(AND(ISNUMBER(FIND(AA$8,$H$56)),ISNUMBER(FIND($I22,$H$56))),1,0)+IF(AND(ISNUMBER(FIND(AA$8,$H$57)),ISNUMBER(FIND($I22,$H$57))),1,0)+IF(AND(ISNUMBER(FIND(AA$8,$H$58)),ISNUMBER(FIND($I22,$H$58))),1,0)+IF(AND(ISNUMBER(FIND(AA$8,$H$59)),ISNUMBER(FIND($I22,$H$59))),1,0)+IF(AND(ISNUMBER(FIND(AA$8,$H$60)),ISNUMBER(FIND($I22,$H$60))),1,0)+IF(AND(ISNUMBER(FIND(AA$8,$H$61)),ISNUMBER(FIND($I22,$H$61))),1,0)+IF(AND(ISNUMBER(FIND(AA$8,$H$62)),ISNUMBER(FIND($I22,$H$62))),1,0)+IF(AND(ISNUMBER(FIND(AA$8,$H$63)),ISNUMBER(FIND($I22,$H$63))),1,0)+IF(AND(ISNUMBER(FIND(AA$8,$H$64)),ISNUMBER(FIND($I22,$H$64))),1,0)+IF(AND(ISNUMBER(FIND(AA$8,$H$65)),ISNUMBER(FIND($I22,$H$65))),1,0)+IF(AND(ISNUMBER(FIND(AA$8,$H$66)),ISNUMBER(FIND($I22,$H$66))),1,0)+IF(AND(ISNUMBER(FIND(AA$8,$H$67)),ISNUMBER(FIND($I22,$H$67))),1,0)+IF(AND(ISNUMBER(FIND(AA$8,$H$68)),ISNUMBER(FIND($I22,$H$68))),1,0)+IF(AND(ISNUMBER(FIND(AA$8,$H$69)),ISNUMBER(FIND($I22,$H$69))),1,0)+IF(AND(ISNUMBER(FIND(AA$8,$H$70)),ISNUMBER(FIND($I22,$H$70))),1,0)+IF(AND(ISNUMBER(FIND(AA$8,$H$71)),ISNUMBER(FIND($I22,$H$71))),1,0)+IF(AND(ISNUMBER(FIND(AA$8,$H$72)),ISNUMBER(FIND($I22,$H$72))),1,0)+IF(AND(ISNUMBER(FIND(AA$8,$H$73)),ISNUMBER(FIND($I22,$H$73))),1,0)+IF(AND(ISNUMBER(FIND(AA$8,$H$74)),ISNUMBER(FIND($I22,$H$74))),1,0)+IF(AND(ISNUMBER(FIND(AA$8,$H$75)),ISNUMBER(FIND($I22,$H$75))),1,0)+IF(AND(ISNUMBER(FIND(AA$8,$H$76)),ISNUMBER(FIND($I22,$H$76))),1,0)</f>
        <v>0</v>
      </c>
      <c r="AB22" s="40"/>
    </row>
    <row r="23" spans="1:28" ht="10.5" customHeight="1" x14ac:dyDescent="0.15">
      <c r="A23" s="46"/>
      <c r="B23" s="53">
        <v>1</v>
      </c>
      <c r="C23" s="53">
        <v>2</v>
      </c>
      <c r="D23" s="53">
        <v>3</v>
      </c>
      <c r="E23" s="53">
        <v>4</v>
      </c>
      <c r="F23" s="53">
        <v>5</v>
      </c>
      <c r="G23" s="53">
        <v>6</v>
      </c>
      <c r="I23" s="38" t="s">
        <v>17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>
        <f>IF(AND(ISNUMBER(FIND(Y$8,$H$4)),ISNUMBER(FIND($I23,$H$4))),1,0)+IF(AND(ISNUMBER(FIND(Y$8,$H$5)),ISNUMBER(FIND($I23,$H$5))),1,0)+IF(AND(ISNUMBER(FIND(Y$8,$H$6)),ISNUMBER(FIND($I23,$H$6))),1,0)+IF(AND(ISNUMBER(FIND(Y$8,$H$7)),ISNUMBER(FIND($I23,$H$7))),1,0)+IF(AND(ISNUMBER(FIND(Y$8,$H$8)),ISNUMBER(FIND($I23,$H$8))),1,0)+IF(AND(ISNUMBER(FIND(Y$8,$H$9)),ISNUMBER(FIND($I23,$H$9))),1,0)+IF(AND(ISNUMBER(FIND(Y$8,$H$10)),ISNUMBER(FIND($I23,$H$10))),1,0)+IF(AND(ISNUMBER(FIND(Y$8,$H$11)),ISNUMBER(FIND($I23,$H$11))),1,0)+IF(AND(ISNUMBER(FIND(Y$8,$H$12)),ISNUMBER(FIND($I23,$H$12))),1,0)+IF(AND(ISNUMBER(FIND(Y$8,$H$13)),ISNUMBER(FIND($I23,$H$13))),1,0)+IF(AND(ISNUMBER(FIND(Y$8,$H$14)),ISNUMBER(FIND($I23,$H$14))),1,0)+IF(AND(ISNUMBER(FIND(Y$8,$H$15)),ISNUMBER(FIND($I23,$H$15))),1,0)+IF(AND(ISNUMBER(FIND(Y$8,$H$16)),ISNUMBER(FIND($I23,$H$16))),1,0)+IF(AND(ISNUMBER(FIND(Y$8,$H$17)),ISNUMBER(FIND($I23,$H$17))),1,0)+IF(AND(ISNUMBER(FIND(Y$8,$H$18)),ISNUMBER(FIND($I23,$H$18))),1,0)+IF(AND(ISNUMBER(FIND(Y$8,$H$19)),ISNUMBER(FIND($I23,$H$19))),1,0)+IF(AND(ISNUMBER(FIND(Y$8,$H$20)),ISNUMBER(FIND($I23,$H$20))),1,0)+IF(AND(ISNUMBER(FIND(Y$8,$H$21)),ISNUMBER(FIND($I23,$H$21))),1,0)+IF(AND(ISNUMBER(FIND(Y$8,$H$22)),ISNUMBER(FIND($I23,$H$22))),1,0)+IF(AND(ISNUMBER(FIND(Y$8,$H$23)),ISNUMBER(FIND($I23,$H$23))),1,0)+IF(AND(ISNUMBER(FIND(Y$8,$H$24)),ISNUMBER(FIND($I23,$H$24))),1,0)+IF(AND(ISNUMBER(FIND(Y$8,$H$25)),ISNUMBER(FIND($I23,$H$25))),1,0)+IF(AND(ISNUMBER(FIND(Y$8,$H$26)),ISNUMBER(FIND($I23,$H$26))),1,0)+IF(AND(ISNUMBER(FIND(Y$8,$H$27)),ISNUMBER(FIND($I23,$H$27))),1,0)+IF(AND(ISNUMBER(FIND(Y$8,$H$28)),ISNUMBER(FIND($I23,$H$28))),1,0)+IF(AND(ISNUMBER(FIND(Y$8,$H$29)),ISNUMBER(FIND($I23,$H$29))),1,0)+IF(AND(ISNUMBER(FIND(Y$8,$H$30)),ISNUMBER(FIND($I23,$H$30))),1,0)+IF(AND(ISNUMBER(FIND(Y$8,$H$31)),ISNUMBER(FIND($I23,$H$31))),1,0)+IF(AND(ISNUMBER(FIND(Y$8,$H$32)),ISNUMBER(FIND($I23,$H$32))),1,0)+IF(AND(ISNUMBER(FIND(Y$8,$H$33)),ISNUMBER(FIND($I23,$H$33))),1,0)+IF(AND(ISNUMBER(FIND(Y$8,$H$34)),ISNUMBER(FIND($I23,$H$34))),1,0)+IF(AND(ISNUMBER(FIND(Y$8,$H$35)),ISNUMBER(FIND($I23,$H$35))),1,0)+IF(AND(ISNUMBER(FIND(Y$8,$H$36)),ISNUMBER(FIND($I23,$H$36))),1,0)+IF(AND(ISNUMBER(FIND(Y$8,$H$37)),ISNUMBER(FIND($I23,$H$37))),1,0)+IF(AND(ISNUMBER(FIND(Y$8,$H$38)),ISNUMBER(FIND($I23,$H$38))),1,0)+IF(AND(ISNUMBER(FIND(Y$8,$H$39)),ISNUMBER(FIND($I23,$H$39))),1,0)+IF(AND(ISNUMBER(FIND(Y$8,$H$40)),ISNUMBER(FIND($I23,$H$40))),1,0)+IF(AND(ISNUMBER(FIND(Y$8,$H$41)),ISNUMBER(FIND($I23,$H$41))),1,0)+IF(AND(ISNUMBER(FIND(Y$8,$H$42)),ISNUMBER(FIND($I23,$H$42))),1,0)+IF(AND(ISNUMBER(FIND(Y$8,$H$43)),ISNUMBER(FIND($I23,$H$43))),1,0)+IF(AND(ISNUMBER(FIND(Y$8,$H$44)),ISNUMBER(FIND($I23,$H$44))),1,0)+IF(AND(ISNUMBER(FIND(Y$8,$H$45)),ISNUMBER(FIND($I23,$H$45))),1,0)+IF(AND(ISNUMBER(FIND(Y$8,$H$46)),ISNUMBER(FIND($I23,$H$46))),1,0)+IF(AND(ISNUMBER(FIND(Y$8,$H$47)),ISNUMBER(FIND($I23,$H$47))),1,0)+IF(AND(ISNUMBER(FIND(Y$8,$H$48)),ISNUMBER(FIND($I23,$H$48))),1,0)+IF(AND(ISNUMBER(FIND(Y$8,$H$49)),ISNUMBER(FIND($I23,$H$49))),1,0)+IF(AND(ISNUMBER(FIND(Y$8,$H$50)),ISNUMBER(FIND($I23,$H$50))),1,0)+IF(AND(ISNUMBER(FIND(Y$8,$H$51)),ISNUMBER(FIND($I23,$H$51))),1,0)+IF(AND(ISNUMBER(FIND(Y$8,$H$52)),ISNUMBER(FIND($I23,$H$52))),1,0)+IF(AND(ISNUMBER(FIND(Y$8,$H$53)),ISNUMBER(FIND($I23,$H$53))),1,0)+IF(AND(ISNUMBER(FIND(Y$8,$H$54)),ISNUMBER(FIND($I23,$H$54))),1,0)+IF(AND(ISNUMBER(FIND(Y$8,$H$55)),ISNUMBER(FIND($I23,$H$55))),1,0)+IF(AND(ISNUMBER(FIND(Y$8,$H$56)),ISNUMBER(FIND($I23,$H$56))),1,0)+IF(AND(ISNUMBER(FIND(Y$8,$H$57)),ISNUMBER(FIND($I23,$H$57))),1,0)+IF(AND(ISNUMBER(FIND(Y$8,$H$58)),ISNUMBER(FIND($I23,$H$58))),1,0)+IF(AND(ISNUMBER(FIND(Y$8,$H$59)),ISNUMBER(FIND($I23,$H$59))),1,0)+IF(AND(ISNUMBER(FIND(Y$8,$H$60)),ISNUMBER(FIND($I23,$H$60))),1,0)+IF(AND(ISNUMBER(FIND(Y$8,$H$61)),ISNUMBER(FIND($I23,$H$61))),1,0)+IF(AND(ISNUMBER(FIND(Y$8,$H$62)),ISNUMBER(FIND($I23,$H$62))),1,0)+IF(AND(ISNUMBER(FIND(Y$8,$H$63)),ISNUMBER(FIND($I23,$H$63))),1,0)+IF(AND(ISNUMBER(FIND(Y$8,$H$64)),ISNUMBER(FIND($I23,$H$64))),1,0)+IF(AND(ISNUMBER(FIND(Y$8,$H$65)),ISNUMBER(FIND($I23,$H$65))),1,0)+IF(AND(ISNUMBER(FIND(Y$8,$H$66)),ISNUMBER(FIND($I23,$H$66))),1,0)+IF(AND(ISNUMBER(FIND(Y$8,$H$67)),ISNUMBER(FIND($I23,$H$67))),1,0)+IF(AND(ISNUMBER(FIND(Y$8,$H$68)),ISNUMBER(FIND($I23,$H$68))),1,0)+IF(AND(ISNUMBER(FIND(Y$8,$H$69)),ISNUMBER(FIND($I23,$H$69))),1,0)+IF(AND(ISNUMBER(FIND(Y$8,$H$70)),ISNUMBER(FIND($I23,$H$70))),1,0)+IF(AND(ISNUMBER(FIND(Y$8,$H$71)),ISNUMBER(FIND($I23,$H$71))),1,0)+IF(AND(ISNUMBER(FIND(Y$8,$H$72)),ISNUMBER(FIND($I23,$H$72))),1,0)+IF(AND(ISNUMBER(FIND(Y$8,$H$73)),ISNUMBER(FIND($I23,$H$73))),1,0)+IF(AND(ISNUMBER(FIND(Y$8,$H$74)),ISNUMBER(FIND($I23,$H$74))),1,0)+IF(AND(ISNUMBER(FIND(Y$8,$H$75)),ISNUMBER(FIND($I23,$H$75))),1,0)+IF(AND(ISNUMBER(FIND(Y$8,$H$76)),ISNUMBER(FIND($I23,$H$76))),1,0)</f>
        <v>0</v>
      </c>
      <c r="Z23" s="55">
        <f>IF(AND(ISNUMBER(FIND(Z$8,$H$4)),ISNUMBER(FIND($I23,$H$4))),1,0)+IF(AND(ISNUMBER(FIND(Z$8,$H$5)),ISNUMBER(FIND($I23,$H$5))),1,0)+IF(AND(ISNUMBER(FIND(Z$8,$H$6)),ISNUMBER(FIND($I23,$H$6))),1,0)+IF(AND(ISNUMBER(FIND(Z$8,$H$7)),ISNUMBER(FIND($I23,$H$7))),1,0)+IF(AND(ISNUMBER(FIND(Z$8,$H$8)),ISNUMBER(FIND($I23,$H$8))),1,0)+IF(AND(ISNUMBER(FIND(Z$8,$H$9)),ISNUMBER(FIND($I23,$H$9))),1,0)+IF(AND(ISNUMBER(FIND(Z$8,$H$10)),ISNUMBER(FIND($I23,$H$10))),1,0)+IF(AND(ISNUMBER(FIND(Z$8,$H$11)),ISNUMBER(FIND($I23,$H$11))),1,0)+IF(AND(ISNUMBER(FIND(Z$8,$H$12)),ISNUMBER(FIND($I23,$H$12))),1,0)+IF(AND(ISNUMBER(FIND(Z$8,$H$13)),ISNUMBER(FIND($I23,$H$13))),1,0)+IF(AND(ISNUMBER(FIND(Z$8,$H$14)),ISNUMBER(FIND($I23,$H$14))),1,0)+IF(AND(ISNUMBER(FIND(Z$8,$H$15)),ISNUMBER(FIND($I23,$H$15))),1,0)+IF(AND(ISNUMBER(FIND(Z$8,$H$16)),ISNUMBER(FIND($I23,$H$16))),1,0)+IF(AND(ISNUMBER(FIND(Z$8,$H$17)),ISNUMBER(FIND($I23,$H$17))),1,0)+IF(AND(ISNUMBER(FIND(Z$8,$H$18)),ISNUMBER(FIND($I23,$H$18))),1,0)+IF(AND(ISNUMBER(FIND(Z$8,$H$19)),ISNUMBER(FIND($I23,$H$19))),1,0)+IF(AND(ISNUMBER(FIND(Z$8,$H$20)),ISNUMBER(FIND($I23,$H$20))),1,0)+IF(AND(ISNUMBER(FIND(Z$8,$H$21)),ISNUMBER(FIND($I23,$H$21))),1,0)+IF(AND(ISNUMBER(FIND(Z$8,$H$22)),ISNUMBER(FIND($I23,$H$22))),1,0)+IF(AND(ISNUMBER(FIND(Z$8,$H$23)),ISNUMBER(FIND($I23,$H$23))),1,0)+IF(AND(ISNUMBER(FIND(Z$8,$H$24)),ISNUMBER(FIND($I23,$H$24))),1,0)+IF(AND(ISNUMBER(FIND(Z$8,$H$25)),ISNUMBER(FIND($I23,$H$25))),1,0)+IF(AND(ISNUMBER(FIND(Z$8,$H$26)),ISNUMBER(FIND($I23,$H$26))),1,0)+IF(AND(ISNUMBER(FIND(Z$8,$H$27)),ISNUMBER(FIND($I23,$H$27))),1,0)+IF(AND(ISNUMBER(FIND(Z$8,$H$28)),ISNUMBER(FIND($I23,$H$28))),1,0)+IF(AND(ISNUMBER(FIND(Z$8,$H$29)),ISNUMBER(FIND($I23,$H$29))),1,0)+IF(AND(ISNUMBER(FIND(Z$8,$H$30)),ISNUMBER(FIND($I23,$H$30))),1,0)+IF(AND(ISNUMBER(FIND(Z$8,$H$31)),ISNUMBER(FIND($I23,$H$31))),1,0)+IF(AND(ISNUMBER(FIND(Z$8,$H$32)),ISNUMBER(FIND($I23,$H$32))),1,0)+IF(AND(ISNUMBER(FIND(Z$8,$H$33)),ISNUMBER(FIND($I23,$H$33))),1,0)+IF(AND(ISNUMBER(FIND(Z$8,$H$34)),ISNUMBER(FIND($I23,$H$34))),1,0)+IF(AND(ISNUMBER(FIND(Z$8,$H$35)),ISNUMBER(FIND($I23,$H$35))),1,0)+IF(AND(ISNUMBER(FIND(Z$8,$H$36)),ISNUMBER(FIND($I23,$H$36))),1,0)+IF(AND(ISNUMBER(FIND(Z$8,$H$37)),ISNUMBER(FIND($I23,$H$37))),1,0)+IF(AND(ISNUMBER(FIND(Z$8,$H$38)),ISNUMBER(FIND($I23,$H$38))),1,0)+IF(AND(ISNUMBER(FIND(Z$8,$H$39)),ISNUMBER(FIND($I23,$H$39))),1,0)+IF(AND(ISNUMBER(FIND(Z$8,$H$40)),ISNUMBER(FIND($I23,$H$40))),1,0)+IF(AND(ISNUMBER(FIND(Z$8,$H$41)),ISNUMBER(FIND($I23,$H$41))),1,0)+IF(AND(ISNUMBER(FIND(Z$8,$H$42)),ISNUMBER(FIND($I23,$H$42))),1,0)+IF(AND(ISNUMBER(FIND(Z$8,$H$43)),ISNUMBER(FIND($I23,$H$43))),1,0)+IF(AND(ISNUMBER(FIND(Z$8,$H$44)),ISNUMBER(FIND($I23,$H$44))),1,0)+IF(AND(ISNUMBER(FIND(Z$8,$H$45)),ISNUMBER(FIND($I23,$H$45))),1,0)+IF(AND(ISNUMBER(FIND(Z$8,$H$46)),ISNUMBER(FIND($I23,$H$46))),1,0)+IF(AND(ISNUMBER(FIND(Z$8,$H$47)),ISNUMBER(FIND($I23,$H$47))),1,0)+IF(AND(ISNUMBER(FIND(Z$8,$H$48)),ISNUMBER(FIND($I23,$H$48))),1,0)+IF(AND(ISNUMBER(FIND(Z$8,$H$49)),ISNUMBER(FIND($I23,$H$49))),1,0)+IF(AND(ISNUMBER(FIND(Z$8,$H$50)),ISNUMBER(FIND($I23,$H$50))),1,0)+IF(AND(ISNUMBER(FIND(Z$8,$H$51)),ISNUMBER(FIND($I23,$H$51))),1,0)+IF(AND(ISNUMBER(FIND(Z$8,$H$52)),ISNUMBER(FIND($I23,$H$52))),1,0)+IF(AND(ISNUMBER(FIND(Z$8,$H$53)),ISNUMBER(FIND($I23,$H$53))),1,0)+IF(AND(ISNUMBER(FIND(Z$8,$H$54)),ISNUMBER(FIND($I23,$H$54))),1,0)+IF(AND(ISNUMBER(FIND(Z$8,$H$55)),ISNUMBER(FIND($I23,$H$55))),1,0)+IF(AND(ISNUMBER(FIND(Z$8,$H$56)),ISNUMBER(FIND($I23,$H$56))),1,0)+IF(AND(ISNUMBER(FIND(Z$8,$H$57)),ISNUMBER(FIND($I23,$H$57))),1,0)+IF(AND(ISNUMBER(FIND(Z$8,$H$58)),ISNUMBER(FIND($I23,$H$58))),1,0)+IF(AND(ISNUMBER(FIND(Z$8,$H$59)),ISNUMBER(FIND($I23,$H$59))),1,0)+IF(AND(ISNUMBER(FIND(Z$8,$H$60)),ISNUMBER(FIND($I23,$H$60))),1,0)+IF(AND(ISNUMBER(FIND(Z$8,$H$61)),ISNUMBER(FIND($I23,$H$61))),1,0)+IF(AND(ISNUMBER(FIND(Z$8,$H$62)),ISNUMBER(FIND($I23,$H$62))),1,0)+IF(AND(ISNUMBER(FIND(Z$8,$H$63)),ISNUMBER(FIND($I23,$H$63))),1,0)+IF(AND(ISNUMBER(FIND(Z$8,$H$64)),ISNUMBER(FIND($I23,$H$64))),1,0)+IF(AND(ISNUMBER(FIND(Z$8,$H$65)),ISNUMBER(FIND($I23,$H$65))),1,0)+IF(AND(ISNUMBER(FIND(Z$8,$H$66)),ISNUMBER(FIND($I23,$H$66))),1,0)+IF(AND(ISNUMBER(FIND(Z$8,$H$67)),ISNUMBER(FIND($I23,$H$67))),1,0)+IF(AND(ISNUMBER(FIND(Z$8,$H$68)),ISNUMBER(FIND($I23,$H$68))),1,0)+IF(AND(ISNUMBER(FIND(Z$8,$H$69)),ISNUMBER(FIND($I23,$H$69))),1,0)+IF(AND(ISNUMBER(FIND(Z$8,$H$70)),ISNUMBER(FIND($I23,$H$70))),1,0)+IF(AND(ISNUMBER(FIND(Z$8,$H$71)),ISNUMBER(FIND($I23,$H$71))),1,0)+IF(AND(ISNUMBER(FIND(Z$8,$H$72)),ISNUMBER(FIND($I23,$H$72))),1,0)+IF(AND(ISNUMBER(FIND(Z$8,$H$73)),ISNUMBER(FIND($I23,$H$73))),1,0)+IF(AND(ISNUMBER(FIND(Z$8,$H$74)),ISNUMBER(FIND($I23,$H$74))),1,0)+IF(AND(ISNUMBER(FIND(Z$8,$H$75)),ISNUMBER(FIND($I23,$H$75))),1,0)+IF(AND(ISNUMBER(FIND(Z$8,$H$76)),ISNUMBER(FIND($I23,$H$76))),1,0)</f>
        <v>0</v>
      </c>
      <c r="AA23" s="55">
        <f>IF(AND(ISNUMBER(FIND(AA$8,$H$4)),ISNUMBER(FIND($I23,$H$4))),1,0)+IF(AND(ISNUMBER(FIND(AA$8,$H$5)),ISNUMBER(FIND($I23,$H$5))),1,0)+IF(AND(ISNUMBER(FIND(AA$8,$H$6)),ISNUMBER(FIND($I23,$H$6))),1,0)+IF(AND(ISNUMBER(FIND(AA$8,$H$7)),ISNUMBER(FIND($I23,$H$7))),1,0)+IF(AND(ISNUMBER(FIND(AA$8,$H$8)),ISNUMBER(FIND($I23,$H$8))),1,0)+IF(AND(ISNUMBER(FIND(AA$8,$H$9)),ISNUMBER(FIND($I23,$H$9))),1,0)+IF(AND(ISNUMBER(FIND(AA$8,$H$10)),ISNUMBER(FIND($I23,$H$10))),1,0)+IF(AND(ISNUMBER(FIND(AA$8,$H$11)),ISNUMBER(FIND($I23,$H$11))),1,0)+IF(AND(ISNUMBER(FIND(AA$8,$H$12)),ISNUMBER(FIND($I23,$H$12))),1,0)+IF(AND(ISNUMBER(FIND(AA$8,$H$13)),ISNUMBER(FIND($I23,$H$13))),1,0)+IF(AND(ISNUMBER(FIND(AA$8,$H$14)),ISNUMBER(FIND($I23,$H$14))),1,0)+IF(AND(ISNUMBER(FIND(AA$8,$H$15)),ISNUMBER(FIND($I23,$H$15))),1,0)+IF(AND(ISNUMBER(FIND(AA$8,$H$16)),ISNUMBER(FIND($I23,$H$16))),1,0)+IF(AND(ISNUMBER(FIND(AA$8,$H$17)),ISNUMBER(FIND($I23,$H$17))),1,0)+IF(AND(ISNUMBER(FIND(AA$8,$H$18)),ISNUMBER(FIND($I23,$H$18))),1,0)+IF(AND(ISNUMBER(FIND(AA$8,$H$19)),ISNUMBER(FIND($I23,$H$19))),1,0)+IF(AND(ISNUMBER(FIND(AA$8,$H$20)),ISNUMBER(FIND($I23,$H$20))),1,0)+IF(AND(ISNUMBER(FIND(AA$8,$H$21)),ISNUMBER(FIND($I23,$H$21))),1,0)+IF(AND(ISNUMBER(FIND(AA$8,$H$22)),ISNUMBER(FIND($I23,$H$22))),1,0)+IF(AND(ISNUMBER(FIND(AA$8,$H$23)),ISNUMBER(FIND($I23,$H$23))),1,0)+IF(AND(ISNUMBER(FIND(AA$8,$H$24)),ISNUMBER(FIND($I23,$H$24))),1,0)+IF(AND(ISNUMBER(FIND(AA$8,$H$25)),ISNUMBER(FIND($I23,$H$25))),1,0)+IF(AND(ISNUMBER(FIND(AA$8,$H$26)),ISNUMBER(FIND($I23,$H$26))),1,0)+IF(AND(ISNUMBER(FIND(AA$8,$H$27)),ISNUMBER(FIND($I23,$H$27))),1,0)+IF(AND(ISNUMBER(FIND(AA$8,$H$28)),ISNUMBER(FIND($I23,$H$28))),1,0)+IF(AND(ISNUMBER(FIND(AA$8,$H$29)),ISNUMBER(FIND($I23,$H$29))),1,0)+IF(AND(ISNUMBER(FIND(AA$8,$H$30)),ISNUMBER(FIND($I23,$H$30))),1,0)+IF(AND(ISNUMBER(FIND(AA$8,$H$31)),ISNUMBER(FIND($I23,$H$31))),1,0)+IF(AND(ISNUMBER(FIND(AA$8,$H$32)),ISNUMBER(FIND($I23,$H$32))),1,0)+IF(AND(ISNUMBER(FIND(AA$8,$H$33)),ISNUMBER(FIND($I23,$H$33))),1,0)+IF(AND(ISNUMBER(FIND(AA$8,$H$34)),ISNUMBER(FIND($I23,$H$34))),1,0)+IF(AND(ISNUMBER(FIND(AA$8,$H$35)),ISNUMBER(FIND($I23,$H$35))),1,0)+IF(AND(ISNUMBER(FIND(AA$8,$H$36)),ISNUMBER(FIND($I23,$H$36))),1,0)+IF(AND(ISNUMBER(FIND(AA$8,$H$37)),ISNUMBER(FIND($I23,$H$37))),1,0)+IF(AND(ISNUMBER(FIND(AA$8,$H$38)),ISNUMBER(FIND($I23,$H$38))),1,0)+IF(AND(ISNUMBER(FIND(AA$8,$H$39)),ISNUMBER(FIND($I23,$H$39))),1,0)+IF(AND(ISNUMBER(FIND(AA$8,$H$40)),ISNUMBER(FIND($I23,$H$40))),1,0)+IF(AND(ISNUMBER(FIND(AA$8,$H$41)),ISNUMBER(FIND($I23,$H$41))),1,0)+IF(AND(ISNUMBER(FIND(AA$8,$H$42)),ISNUMBER(FIND($I23,$H$42))),1,0)+IF(AND(ISNUMBER(FIND(AA$8,$H$43)),ISNUMBER(FIND($I23,$H$43))),1,0)+IF(AND(ISNUMBER(FIND(AA$8,$H$44)),ISNUMBER(FIND($I23,$H$44))),1,0)+IF(AND(ISNUMBER(FIND(AA$8,$H$45)),ISNUMBER(FIND($I23,$H$45))),1,0)+IF(AND(ISNUMBER(FIND(AA$8,$H$46)),ISNUMBER(FIND($I23,$H$46))),1,0)+IF(AND(ISNUMBER(FIND(AA$8,$H$47)),ISNUMBER(FIND($I23,$H$47))),1,0)+IF(AND(ISNUMBER(FIND(AA$8,$H$48)),ISNUMBER(FIND($I23,$H$48))),1,0)+IF(AND(ISNUMBER(FIND(AA$8,$H$49)),ISNUMBER(FIND($I23,$H$49))),1,0)+IF(AND(ISNUMBER(FIND(AA$8,$H$50)),ISNUMBER(FIND($I23,$H$50))),1,0)+IF(AND(ISNUMBER(FIND(AA$8,$H$51)),ISNUMBER(FIND($I23,$H$51))),1,0)+IF(AND(ISNUMBER(FIND(AA$8,$H$52)),ISNUMBER(FIND($I23,$H$52))),1,0)+IF(AND(ISNUMBER(FIND(AA$8,$H$53)),ISNUMBER(FIND($I23,$H$53))),1,0)+IF(AND(ISNUMBER(FIND(AA$8,$H$54)),ISNUMBER(FIND($I23,$H$54))),1,0)+IF(AND(ISNUMBER(FIND(AA$8,$H$55)),ISNUMBER(FIND($I23,$H$55))),1,0)+IF(AND(ISNUMBER(FIND(AA$8,$H$56)),ISNUMBER(FIND($I23,$H$56))),1,0)+IF(AND(ISNUMBER(FIND(AA$8,$H$57)),ISNUMBER(FIND($I23,$H$57))),1,0)+IF(AND(ISNUMBER(FIND(AA$8,$H$58)),ISNUMBER(FIND($I23,$H$58))),1,0)+IF(AND(ISNUMBER(FIND(AA$8,$H$59)),ISNUMBER(FIND($I23,$H$59))),1,0)+IF(AND(ISNUMBER(FIND(AA$8,$H$60)),ISNUMBER(FIND($I23,$H$60))),1,0)+IF(AND(ISNUMBER(FIND(AA$8,$H$61)),ISNUMBER(FIND($I23,$H$61))),1,0)+IF(AND(ISNUMBER(FIND(AA$8,$H$62)),ISNUMBER(FIND($I23,$H$62))),1,0)+IF(AND(ISNUMBER(FIND(AA$8,$H$63)),ISNUMBER(FIND($I23,$H$63))),1,0)+IF(AND(ISNUMBER(FIND(AA$8,$H$64)),ISNUMBER(FIND($I23,$H$64))),1,0)+IF(AND(ISNUMBER(FIND(AA$8,$H$65)),ISNUMBER(FIND($I23,$H$65))),1,0)+IF(AND(ISNUMBER(FIND(AA$8,$H$66)),ISNUMBER(FIND($I23,$H$66))),1,0)+IF(AND(ISNUMBER(FIND(AA$8,$H$67)),ISNUMBER(FIND($I23,$H$67))),1,0)+IF(AND(ISNUMBER(FIND(AA$8,$H$68)),ISNUMBER(FIND($I23,$H$68))),1,0)+IF(AND(ISNUMBER(FIND(AA$8,$H$69)),ISNUMBER(FIND($I23,$H$69))),1,0)+IF(AND(ISNUMBER(FIND(AA$8,$H$70)),ISNUMBER(FIND($I23,$H$70))),1,0)+IF(AND(ISNUMBER(FIND(AA$8,$H$71)),ISNUMBER(FIND($I23,$H$71))),1,0)+IF(AND(ISNUMBER(FIND(AA$8,$H$72)),ISNUMBER(FIND($I23,$H$72))),1,0)+IF(AND(ISNUMBER(FIND(AA$8,$H$73)),ISNUMBER(FIND($I23,$H$73))),1,0)+IF(AND(ISNUMBER(FIND(AA$8,$H$74)),ISNUMBER(FIND($I23,$H$74))),1,0)+IF(AND(ISNUMBER(FIND(AA$8,$H$75)),ISNUMBER(FIND($I23,$H$75))),1,0)+IF(AND(ISNUMBER(FIND(AA$8,$H$76)),ISNUMBER(FIND($I23,$H$76))),1,0)</f>
        <v>0</v>
      </c>
      <c r="AB23" s="40"/>
    </row>
    <row r="24" spans="1:28" ht="10.5" customHeight="1" x14ac:dyDescent="0.15">
      <c r="A24" s="44" t="s">
        <v>58</v>
      </c>
      <c r="B24" s="47" t="e">
        <f>VLOOKUP(VALUE(MID($A24,2,2)),#REF!,B$3+1,FALSE)</f>
        <v>#REF!</v>
      </c>
      <c r="C24" s="47" t="e">
        <f>VLOOKUP(VALUE(MID($A24,2,2)),#REF!,C$3+1,FALSE)</f>
        <v>#REF!</v>
      </c>
      <c r="D24" s="47" t="e">
        <f>VLOOKUP(VALUE(MID($A24,2,2)),#REF!,D$3+1,FALSE)</f>
        <v>#REF!</v>
      </c>
      <c r="E24" s="47" t="e">
        <f>VLOOKUP(VALUE(MID($A24,2,2)),#REF!,E$3+1,FALSE)</f>
        <v>#REF!</v>
      </c>
      <c r="F24" s="47" t="e">
        <f>VLOOKUP(VALUE(MID($A24,2,2)),#REF!,F$3+1,FALSE)</f>
        <v>#REF!</v>
      </c>
      <c r="G24" s="47" t="e">
        <f>VLOOKUP(VALUE(MID($A24,2,2)),#REF!,G$3+1,FALSE)</f>
        <v>#REF!</v>
      </c>
      <c r="H24" s="22" t="e">
        <f>TEXT(B24,"00")&amp;";"&amp;TEXT(C24,"00")&amp;";"&amp;TEXT(D24,"00")&amp;";"&amp;TEXT(E24,"00")&amp;";"&amp;TEXT(F24,"00")&amp;";"&amp;TEXT(G24,"00")</f>
        <v>#REF!</v>
      </c>
      <c r="I24" s="38" t="s">
        <v>18</v>
      </c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>
        <f>IF(AND(ISNUMBER(FIND(Z$8,$H$4)),ISNUMBER(FIND($I24,$H$4))),1,0)+IF(AND(ISNUMBER(FIND(Z$8,$H$5)),ISNUMBER(FIND($I24,$H$5))),1,0)+IF(AND(ISNUMBER(FIND(Z$8,$H$6)),ISNUMBER(FIND($I24,$H$6))),1,0)+IF(AND(ISNUMBER(FIND(Z$8,$H$7)),ISNUMBER(FIND($I24,$H$7))),1,0)+IF(AND(ISNUMBER(FIND(Z$8,$H$8)),ISNUMBER(FIND($I24,$H$8))),1,0)+IF(AND(ISNUMBER(FIND(Z$8,$H$9)),ISNUMBER(FIND($I24,$H$9))),1,0)+IF(AND(ISNUMBER(FIND(Z$8,$H$10)),ISNUMBER(FIND($I24,$H$10))),1,0)+IF(AND(ISNUMBER(FIND(Z$8,$H$11)),ISNUMBER(FIND($I24,$H$11))),1,0)+IF(AND(ISNUMBER(FIND(Z$8,$H$12)),ISNUMBER(FIND($I24,$H$12))),1,0)+IF(AND(ISNUMBER(FIND(Z$8,$H$13)),ISNUMBER(FIND($I24,$H$13))),1,0)+IF(AND(ISNUMBER(FIND(Z$8,$H$14)),ISNUMBER(FIND($I24,$H$14))),1,0)+IF(AND(ISNUMBER(FIND(Z$8,$H$15)),ISNUMBER(FIND($I24,$H$15))),1,0)+IF(AND(ISNUMBER(FIND(Z$8,$H$16)),ISNUMBER(FIND($I24,$H$16))),1,0)+IF(AND(ISNUMBER(FIND(Z$8,$H$17)),ISNUMBER(FIND($I24,$H$17))),1,0)+IF(AND(ISNUMBER(FIND(Z$8,$H$18)),ISNUMBER(FIND($I24,$H$18))),1,0)+IF(AND(ISNUMBER(FIND(Z$8,$H$19)),ISNUMBER(FIND($I24,$H$19))),1,0)+IF(AND(ISNUMBER(FIND(Z$8,$H$20)),ISNUMBER(FIND($I24,$H$20))),1,0)+IF(AND(ISNUMBER(FIND(Z$8,$H$21)),ISNUMBER(FIND($I24,$H$21))),1,0)+IF(AND(ISNUMBER(FIND(Z$8,$H$22)),ISNUMBER(FIND($I24,$H$22))),1,0)+IF(AND(ISNUMBER(FIND(Z$8,$H$23)),ISNUMBER(FIND($I24,$H$23))),1,0)+IF(AND(ISNUMBER(FIND(Z$8,$H$24)),ISNUMBER(FIND($I24,$H$24))),1,0)+IF(AND(ISNUMBER(FIND(Z$8,$H$25)),ISNUMBER(FIND($I24,$H$25))),1,0)+IF(AND(ISNUMBER(FIND(Z$8,$H$26)),ISNUMBER(FIND($I24,$H$26))),1,0)+IF(AND(ISNUMBER(FIND(Z$8,$H$27)),ISNUMBER(FIND($I24,$H$27))),1,0)+IF(AND(ISNUMBER(FIND(Z$8,$H$28)),ISNUMBER(FIND($I24,$H$28))),1,0)+IF(AND(ISNUMBER(FIND(Z$8,$H$29)),ISNUMBER(FIND($I24,$H$29))),1,0)+IF(AND(ISNUMBER(FIND(Z$8,$H$30)),ISNUMBER(FIND($I24,$H$30))),1,0)+IF(AND(ISNUMBER(FIND(Z$8,$H$31)),ISNUMBER(FIND($I24,$H$31))),1,0)+IF(AND(ISNUMBER(FIND(Z$8,$H$32)),ISNUMBER(FIND($I24,$H$32))),1,0)+IF(AND(ISNUMBER(FIND(Z$8,$H$33)),ISNUMBER(FIND($I24,$H$33))),1,0)+IF(AND(ISNUMBER(FIND(Z$8,$H$34)),ISNUMBER(FIND($I24,$H$34))),1,0)+IF(AND(ISNUMBER(FIND(Z$8,$H$35)),ISNUMBER(FIND($I24,$H$35))),1,0)+IF(AND(ISNUMBER(FIND(Z$8,$H$36)),ISNUMBER(FIND($I24,$H$36))),1,0)+IF(AND(ISNUMBER(FIND(Z$8,$H$37)),ISNUMBER(FIND($I24,$H$37))),1,0)+IF(AND(ISNUMBER(FIND(Z$8,$H$38)),ISNUMBER(FIND($I24,$H$38))),1,0)+IF(AND(ISNUMBER(FIND(Z$8,$H$39)),ISNUMBER(FIND($I24,$H$39))),1,0)+IF(AND(ISNUMBER(FIND(Z$8,$H$40)),ISNUMBER(FIND($I24,$H$40))),1,0)+IF(AND(ISNUMBER(FIND(Z$8,$H$41)),ISNUMBER(FIND($I24,$H$41))),1,0)+IF(AND(ISNUMBER(FIND(Z$8,$H$42)),ISNUMBER(FIND($I24,$H$42))),1,0)+IF(AND(ISNUMBER(FIND(Z$8,$H$43)),ISNUMBER(FIND($I24,$H$43))),1,0)+IF(AND(ISNUMBER(FIND(Z$8,$H$44)),ISNUMBER(FIND($I24,$H$44))),1,0)+IF(AND(ISNUMBER(FIND(Z$8,$H$45)),ISNUMBER(FIND($I24,$H$45))),1,0)+IF(AND(ISNUMBER(FIND(Z$8,$H$46)),ISNUMBER(FIND($I24,$H$46))),1,0)+IF(AND(ISNUMBER(FIND(Z$8,$H$47)),ISNUMBER(FIND($I24,$H$47))),1,0)+IF(AND(ISNUMBER(FIND(Z$8,$H$48)),ISNUMBER(FIND($I24,$H$48))),1,0)+IF(AND(ISNUMBER(FIND(Z$8,$H$49)),ISNUMBER(FIND($I24,$H$49))),1,0)+IF(AND(ISNUMBER(FIND(Z$8,$H$50)),ISNUMBER(FIND($I24,$H$50))),1,0)+IF(AND(ISNUMBER(FIND(Z$8,$H$51)),ISNUMBER(FIND($I24,$H$51))),1,0)+IF(AND(ISNUMBER(FIND(Z$8,$H$52)),ISNUMBER(FIND($I24,$H$52))),1,0)+IF(AND(ISNUMBER(FIND(Z$8,$H$53)),ISNUMBER(FIND($I24,$H$53))),1,0)+IF(AND(ISNUMBER(FIND(Z$8,$H$54)),ISNUMBER(FIND($I24,$H$54))),1,0)+IF(AND(ISNUMBER(FIND(Z$8,$H$55)),ISNUMBER(FIND($I24,$H$55))),1,0)+IF(AND(ISNUMBER(FIND(Z$8,$H$56)),ISNUMBER(FIND($I24,$H$56))),1,0)+IF(AND(ISNUMBER(FIND(Z$8,$H$57)),ISNUMBER(FIND($I24,$H$57))),1,0)+IF(AND(ISNUMBER(FIND(Z$8,$H$58)),ISNUMBER(FIND($I24,$H$58))),1,0)+IF(AND(ISNUMBER(FIND(Z$8,$H$59)),ISNUMBER(FIND($I24,$H$59))),1,0)+IF(AND(ISNUMBER(FIND(Z$8,$H$60)),ISNUMBER(FIND($I24,$H$60))),1,0)+IF(AND(ISNUMBER(FIND(Z$8,$H$61)),ISNUMBER(FIND($I24,$H$61))),1,0)+IF(AND(ISNUMBER(FIND(Z$8,$H$62)),ISNUMBER(FIND($I24,$H$62))),1,0)+IF(AND(ISNUMBER(FIND(Z$8,$H$63)),ISNUMBER(FIND($I24,$H$63))),1,0)+IF(AND(ISNUMBER(FIND(Z$8,$H$64)),ISNUMBER(FIND($I24,$H$64))),1,0)+IF(AND(ISNUMBER(FIND(Z$8,$H$65)),ISNUMBER(FIND($I24,$H$65))),1,0)+IF(AND(ISNUMBER(FIND(Z$8,$H$66)),ISNUMBER(FIND($I24,$H$66))),1,0)+IF(AND(ISNUMBER(FIND(Z$8,$H$67)),ISNUMBER(FIND($I24,$H$67))),1,0)+IF(AND(ISNUMBER(FIND(Z$8,$H$68)),ISNUMBER(FIND($I24,$H$68))),1,0)+IF(AND(ISNUMBER(FIND(Z$8,$H$69)),ISNUMBER(FIND($I24,$H$69))),1,0)+IF(AND(ISNUMBER(FIND(Z$8,$H$70)),ISNUMBER(FIND($I24,$H$70))),1,0)+IF(AND(ISNUMBER(FIND(Z$8,$H$71)),ISNUMBER(FIND($I24,$H$71))),1,0)+IF(AND(ISNUMBER(FIND(Z$8,$H$72)),ISNUMBER(FIND($I24,$H$72))),1,0)+IF(AND(ISNUMBER(FIND(Z$8,$H$73)),ISNUMBER(FIND($I24,$H$73))),1,0)+IF(AND(ISNUMBER(FIND(Z$8,$H$74)),ISNUMBER(FIND($I24,$H$74))),1,0)+IF(AND(ISNUMBER(FIND(Z$8,$H$75)),ISNUMBER(FIND($I24,$H$75))),1,0)+IF(AND(ISNUMBER(FIND(Z$8,$H$76)),ISNUMBER(FIND($I24,$H$76))),1,0)</f>
        <v>0</v>
      </c>
      <c r="AA24" s="55">
        <f>IF(AND(ISNUMBER(FIND(AA$8,$H$4)),ISNUMBER(FIND($I24,$H$4))),1,0)+IF(AND(ISNUMBER(FIND(AA$8,$H$5)),ISNUMBER(FIND($I24,$H$5))),1,0)+IF(AND(ISNUMBER(FIND(AA$8,$H$6)),ISNUMBER(FIND($I24,$H$6))),1,0)+IF(AND(ISNUMBER(FIND(AA$8,$H$7)),ISNUMBER(FIND($I24,$H$7))),1,0)+IF(AND(ISNUMBER(FIND(AA$8,$H$8)),ISNUMBER(FIND($I24,$H$8))),1,0)+IF(AND(ISNUMBER(FIND(AA$8,$H$9)),ISNUMBER(FIND($I24,$H$9))),1,0)+IF(AND(ISNUMBER(FIND(AA$8,$H$10)),ISNUMBER(FIND($I24,$H$10))),1,0)+IF(AND(ISNUMBER(FIND(AA$8,$H$11)),ISNUMBER(FIND($I24,$H$11))),1,0)+IF(AND(ISNUMBER(FIND(AA$8,$H$12)),ISNUMBER(FIND($I24,$H$12))),1,0)+IF(AND(ISNUMBER(FIND(AA$8,$H$13)),ISNUMBER(FIND($I24,$H$13))),1,0)+IF(AND(ISNUMBER(FIND(AA$8,$H$14)),ISNUMBER(FIND($I24,$H$14))),1,0)+IF(AND(ISNUMBER(FIND(AA$8,$H$15)),ISNUMBER(FIND($I24,$H$15))),1,0)+IF(AND(ISNUMBER(FIND(AA$8,$H$16)),ISNUMBER(FIND($I24,$H$16))),1,0)+IF(AND(ISNUMBER(FIND(AA$8,$H$17)),ISNUMBER(FIND($I24,$H$17))),1,0)+IF(AND(ISNUMBER(FIND(AA$8,$H$18)),ISNUMBER(FIND($I24,$H$18))),1,0)+IF(AND(ISNUMBER(FIND(AA$8,$H$19)),ISNUMBER(FIND($I24,$H$19))),1,0)+IF(AND(ISNUMBER(FIND(AA$8,$H$20)),ISNUMBER(FIND($I24,$H$20))),1,0)+IF(AND(ISNUMBER(FIND(AA$8,$H$21)),ISNUMBER(FIND($I24,$H$21))),1,0)+IF(AND(ISNUMBER(FIND(AA$8,$H$22)),ISNUMBER(FIND($I24,$H$22))),1,0)+IF(AND(ISNUMBER(FIND(AA$8,$H$23)),ISNUMBER(FIND($I24,$H$23))),1,0)+IF(AND(ISNUMBER(FIND(AA$8,$H$24)),ISNUMBER(FIND($I24,$H$24))),1,0)+IF(AND(ISNUMBER(FIND(AA$8,$H$25)),ISNUMBER(FIND($I24,$H$25))),1,0)+IF(AND(ISNUMBER(FIND(AA$8,$H$26)),ISNUMBER(FIND($I24,$H$26))),1,0)+IF(AND(ISNUMBER(FIND(AA$8,$H$27)),ISNUMBER(FIND($I24,$H$27))),1,0)+IF(AND(ISNUMBER(FIND(AA$8,$H$28)),ISNUMBER(FIND($I24,$H$28))),1,0)+IF(AND(ISNUMBER(FIND(AA$8,$H$29)),ISNUMBER(FIND($I24,$H$29))),1,0)+IF(AND(ISNUMBER(FIND(AA$8,$H$30)),ISNUMBER(FIND($I24,$H$30))),1,0)+IF(AND(ISNUMBER(FIND(AA$8,$H$31)),ISNUMBER(FIND($I24,$H$31))),1,0)+IF(AND(ISNUMBER(FIND(AA$8,$H$32)),ISNUMBER(FIND($I24,$H$32))),1,0)+IF(AND(ISNUMBER(FIND(AA$8,$H$33)),ISNUMBER(FIND($I24,$H$33))),1,0)+IF(AND(ISNUMBER(FIND(AA$8,$H$34)),ISNUMBER(FIND($I24,$H$34))),1,0)+IF(AND(ISNUMBER(FIND(AA$8,$H$35)),ISNUMBER(FIND($I24,$H$35))),1,0)+IF(AND(ISNUMBER(FIND(AA$8,$H$36)),ISNUMBER(FIND($I24,$H$36))),1,0)+IF(AND(ISNUMBER(FIND(AA$8,$H$37)),ISNUMBER(FIND($I24,$H$37))),1,0)+IF(AND(ISNUMBER(FIND(AA$8,$H$38)),ISNUMBER(FIND($I24,$H$38))),1,0)+IF(AND(ISNUMBER(FIND(AA$8,$H$39)),ISNUMBER(FIND($I24,$H$39))),1,0)+IF(AND(ISNUMBER(FIND(AA$8,$H$40)),ISNUMBER(FIND($I24,$H$40))),1,0)+IF(AND(ISNUMBER(FIND(AA$8,$H$41)),ISNUMBER(FIND($I24,$H$41))),1,0)+IF(AND(ISNUMBER(FIND(AA$8,$H$42)),ISNUMBER(FIND($I24,$H$42))),1,0)+IF(AND(ISNUMBER(FIND(AA$8,$H$43)),ISNUMBER(FIND($I24,$H$43))),1,0)+IF(AND(ISNUMBER(FIND(AA$8,$H$44)),ISNUMBER(FIND($I24,$H$44))),1,0)+IF(AND(ISNUMBER(FIND(AA$8,$H$45)),ISNUMBER(FIND($I24,$H$45))),1,0)+IF(AND(ISNUMBER(FIND(AA$8,$H$46)),ISNUMBER(FIND($I24,$H$46))),1,0)+IF(AND(ISNUMBER(FIND(AA$8,$H$47)),ISNUMBER(FIND($I24,$H$47))),1,0)+IF(AND(ISNUMBER(FIND(AA$8,$H$48)),ISNUMBER(FIND($I24,$H$48))),1,0)+IF(AND(ISNUMBER(FIND(AA$8,$H$49)),ISNUMBER(FIND($I24,$H$49))),1,0)+IF(AND(ISNUMBER(FIND(AA$8,$H$50)),ISNUMBER(FIND($I24,$H$50))),1,0)+IF(AND(ISNUMBER(FIND(AA$8,$H$51)),ISNUMBER(FIND($I24,$H$51))),1,0)+IF(AND(ISNUMBER(FIND(AA$8,$H$52)),ISNUMBER(FIND($I24,$H$52))),1,0)+IF(AND(ISNUMBER(FIND(AA$8,$H$53)),ISNUMBER(FIND($I24,$H$53))),1,0)+IF(AND(ISNUMBER(FIND(AA$8,$H$54)),ISNUMBER(FIND($I24,$H$54))),1,0)+IF(AND(ISNUMBER(FIND(AA$8,$H$55)),ISNUMBER(FIND($I24,$H$55))),1,0)+IF(AND(ISNUMBER(FIND(AA$8,$H$56)),ISNUMBER(FIND($I24,$H$56))),1,0)+IF(AND(ISNUMBER(FIND(AA$8,$H$57)),ISNUMBER(FIND($I24,$H$57))),1,0)+IF(AND(ISNUMBER(FIND(AA$8,$H$58)),ISNUMBER(FIND($I24,$H$58))),1,0)+IF(AND(ISNUMBER(FIND(AA$8,$H$59)),ISNUMBER(FIND($I24,$H$59))),1,0)+IF(AND(ISNUMBER(FIND(AA$8,$H$60)),ISNUMBER(FIND($I24,$H$60))),1,0)+IF(AND(ISNUMBER(FIND(AA$8,$H$61)),ISNUMBER(FIND($I24,$H$61))),1,0)+IF(AND(ISNUMBER(FIND(AA$8,$H$62)),ISNUMBER(FIND($I24,$H$62))),1,0)+IF(AND(ISNUMBER(FIND(AA$8,$H$63)),ISNUMBER(FIND($I24,$H$63))),1,0)+IF(AND(ISNUMBER(FIND(AA$8,$H$64)),ISNUMBER(FIND($I24,$H$64))),1,0)+IF(AND(ISNUMBER(FIND(AA$8,$H$65)),ISNUMBER(FIND($I24,$H$65))),1,0)+IF(AND(ISNUMBER(FIND(AA$8,$H$66)),ISNUMBER(FIND($I24,$H$66))),1,0)+IF(AND(ISNUMBER(FIND(AA$8,$H$67)),ISNUMBER(FIND($I24,$H$67))),1,0)+IF(AND(ISNUMBER(FIND(AA$8,$H$68)),ISNUMBER(FIND($I24,$H$68))),1,0)+IF(AND(ISNUMBER(FIND(AA$8,$H$69)),ISNUMBER(FIND($I24,$H$69))),1,0)+IF(AND(ISNUMBER(FIND(AA$8,$H$70)),ISNUMBER(FIND($I24,$H$70))),1,0)+IF(AND(ISNUMBER(FIND(AA$8,$H$71)),ISNUMBER(FIND($I24,$H$71))),1,0)+IF(AND(ISNUMBER(FIND(AA$8,$H$72)),ISNUMBER(FIND($I24,$H$72))),1,0)+IF(AND(ISNUMBER(FIND(AA$8,$H$73)),ISNUMBER(FIND($I24,$H$73))),1,0)+IF(AND(ISNUMBER(FIND(AA$8,$H$74)),ISNUMBER(FIND($I24,$H$74))),1,0)+IF(AND(ISNUMBER(FIND(AA$8,$H$75)),ISNUMBER(FIND($I24,$H$75))),1,0)+IF(AND(ISNUMBER(FIND(AA$8,$H$76)),ISNUMBER(FIND($I24,$H$76))),1,0)</f>
        <v>0</v>
      </c>
      <c r="AB24" s="40"/>
    </row>
    <row r="25" spans="1:28" ht="10.5" customHeight="1" x14ac:dyDescent="0.15">
      <c r="A25" s="44" t="s">
        <v>59</v>
      </c>
      <c r="B25" s="47" t="e">
        <f>VLOOKUP(VALUE(MID($A25,2,2)),#REF!,B$3+1,FALSE)</f>
        <v>#REF!</v>
      </c>
      <c r="C25" s="47" t="e">
        <f>VLOOKUP(VALUE(MID($A25,2,2)),#REF!,C$3+1,FALSE)</f>
        <v>#REF!</v>
      </c>
      <c r="D25" s="47" t="e">
        <f>VLOOKUP(VALUE(MID($A25,2,2)),#REF!,D$3+1,FALSE)</f>
        <v>#REF!</v>
      </c>
      <c r="E25" s="47" t="e">
        <f>VLOOKUP(VALUE(MID($A25,2,2)),#REF!,E$3+1,FALSE)</f>
        <v>#REF!</v>
      </c>
      <c r="F25" s="47" t="e">
        <f>VLOOKUP(VALUE(MID($A25,2,2)),#REF!,F$3+1,FALSE)</f>
        <v>#REF!</v>
      </c>
      <c r="G25" s="47" t="e">
        <f>VLOOKUP(VALUE(MID($A25,2,2)),#REF!,G$3+1,FALSE)</f>
        <v>#REF!</v>
      </c>
      <c r="H25" s="22" t="e">
        <f>TEXT(B25,"00")&amp;";"&amp;TEXT(C25,"00")&amp;";"&amp;TEXT(D25,"00")&amp;";"&amp;TEXT(E25,"00")&amp;";"&amp;TEXT(F25,"00")&amp;";"&amp;TEXT(G25,"00")</f>
        <v>#REF!</v>
      </c>
      <c r="I25" s="38" t="s">
        <v>19</v>
      </c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>
        <f>IF(AND(ISNUMBER(FIND(AA$8,$H$4)),ISNUMBER(FIND($I25,$H$4))),1,0)+IF(AND(ISNUMBER(FIND(AA$8,$H$5)),ISNUMBER(FIND($I25,$H$5))),1,0)+IF(AND(ISNUMBER(FIND(AA$8,$H$6)),ISNUMBER(FIND($I25,$H$6))),1,0)+IF(AND(ISNUMBER(FIND(AA$8,$H$7)),ISNUMBER(FIND($I25,$H$7))),1,0)+IF(AND(ISNUMBER(FIND(AA$8,$H$8)),ISNUMBER(FIND($I25,$H$8))),1,0)+IF(AND(ISNUMBER(FIND(AA$8,$H$9)),ISNUMBER(FIND($I25,$H$9))),1,0)+IF(AND(ISNUMBER(FIND(AA$8,$H$10)),ISNUMBER(FIND($I25,$H$10))),1,0)+IF(AND(ISNUMBER(FIND(AA$8,$H$11)),ISNUMBER(FIND($I25,$H$11))),1,0)+IF(AND(ISNUMBER(FIND(AA$8,$H$12)),ISNUMBER(FIND($I25,$H$12))),1,0)+IF(AND(ISNUMBER(FIND(AA$8,$H$13)),ISNUMBER(FIND($I25,$H$13))),1,0)+IF(AND(ISNUMBER(FIND(AA$8,$H$14)),ISNUMBER(FIND($I25,$H$14))),1,0)+IF(AND(ISNUMBER(FIND(AA$8,$H$15)),ISNUMBER(FIND($I25,$H$15))),1,0)+IF(AND(ISNUMBER(FIND(AA$8,$H$16)),ISNUMBER(FIND($I25,$H$16))),1,0)+IF(AND(ISNUMBER(FIND(AA$8,$H$17)),ISNUMBER(FIND($I25,$H$17))),1,0)+IF(AND(ISNUMBER(FIND(AA$8,$H$18)),ISNUMBER(FIND($I25,$H$18))),1,0)+IF(AND(ISNUMBER(FIND(AA$8,$H$19)),ISNUMBER(FIND($I25,$H$19))),1,0)+IF(AND(ISNUMBER(FIND(AA$8,$H$20)),ISNUMBER(FIND($I25,$H$20))),1,0)+IF(AND(ISNUMBER(FIND(AA$8,$H$21)),ISNUMBER(FIND($I25,$H$21))),1,0)+IF(AND(ISNUMBER(FIND(AA$8,$H$22)),ISNUMBER(FIND($I25,$H$22))),1,0)+IF(AND(ISNUMBER(FIND(AA$8,$H$23)),ISNUMBER(FIND($I25,$H$23))),1,0)+IF(AND(ISNUMBER(FIND(AA$8,$H$24)),ISNUMBER(FIND($I25,$H$24))),1,0)+IF(AND(ISNUMBER(FIND(AA$8,$H$25)),ISNUMBER(FIND($I25,$H$25))),1,0)+IF(AND(ISNUMBER(FIND(AA$8,$H$26)),ISNUMBER(FIND($I25,$H$26))),1,0)+IF(AND(ISNUMBER(FIND(AA$8,$H$27)),ISNUMBER(FIND($I25,$H$27))),1,0)+IF(AND(ISNUMBER(FIND(AA$8,$H$28)),ISNUMBER(FIND($I25,$H$28))),1,0)+IF(AND(ISNUMBER(FIND(AA$8,$H$29)),ISNUMBER(FIND($I25,$H$29))),1,0)+IF(AND(ISNUMBER(FIND(AA$8,$H$30)),ISNUMBER(FIND($I25,$H$30))),1,0)+IF(AND(ISNUMBER(FIND(AA$8,$H$31)),ISNUMBER(FIND($I25,$H$31))),1,0)+IF(AND(ISNUMBER(FIND(AA$8,$H$32)),ISNUMBER(FIND($I25,$H$32))),1,0)+IF(AND(ISNUMBER(FIND(AA$8,$H$33)),ISNUMBER(FIND($I25,$H$33))),1,0)+IF(AND(ISNUMBER(FIND(AA$8,$H$34)),ISNUMBER(FIND($I25,$H$34))),1,0)+IF(AND(ISNUMBER(FIND(AA$8,$H$35)),ISNUMBER(FIND($I25,$H$35))),1,0)+IF(AND(ISNUMBER(FIND(AA$8,$H$36)),ISNUMBER(FIND($I25,$H$36))),1,0)+IF(AND(ISNUMBER(FIND(AA$8,$H$37)),ISNUMBER(FIND($I25,$H$37))),1,0)+IF(AND(ISNUMBER(FIND(AA$8,$H$38)),ISNUMBER(FIND($I25,$H$38))),1,0)+IF(AND(ISNUMBER(FIND(AA$8,$H$39)),ISNUMBER(FIND($I25,$H$39))),1,0)+IF(AND(ISNUMBER(FIND(AA$8,$H$40)),ISNUMBER(FIND($I25,$H$40))),1,0)+IF(AND(ISNUMBER(FIND(AA$8,$H$41)),ISNUMBER(FIND($I25,$H$41))),1,0)+IF(AND(ISNUMBER(FIND(AA$8,$H$42)),ISNUMBER(FIND($I25,$H$42))),1,0)+IF(AND(ISNUMBER(FIND(AA$8,$H$43)),ISNUMBER(FIND($I25,$H$43))),1,0)+IF(AND(ISNUMBER(FIND(AA$8,$H$44)),ISNUMBER(FIND($I25,$H$44))),1,0)+IF(AND(ISNUMBER(FIND(AA$8,$H$45)),ISNUMBER(FIND($I25,$H$45))),1,0)+IF(AND(ISNUMBER(FIND(AA$8,$H$46)),ISNUMBER(FIND($I25,$H$46))),1,0)+IF(AND(ISNUMBER(FIND(AA$8,$H$47)),ISNUMBER(FIND($I25,$H$47))),1,0)+IF(AND(ISNUMBER(FIND(AA$8,$H$48)),ISNUMBER(FIND($I25,$H$48))),1,0)+IF(AND(ISNUMBER(FIND(AA$8,$H$49)),ISNUMBER(FIND($I25,$H$49))),1,0)+IF(AND(ISNUMBER(FIND(AA$8,$H$50)),ISNUMBER(FIND($I25,$H$50))),1,0)+IF(AND(ISNUMBER(FIND(AA$8,$H$51)),ISNUMBER(FIND($I25,$H$51))),1,0)+IF(AND(ISNUMBER(FIND(AA$8,$H$52)),ISNUMBER(FIND($I25,$H$52))),1,0)+IF(AND(ISNUMBER(FIND(AA$8,$H$53)),ISNUMBER(FIND($I25,$H$53))),1,0)+IF(AND(ISNUMBER(FIND(AA$8,$H$54)),ISNUMBER(FIND($I25,$H$54))),1,0)+IF(AND(ISNUMBER(FIND(AA$8,$H$55)),ISNUMBER(FIND($I25,$H$55))),1,0)+IF(AND(ISNUMBER(FIND(AA$8,$H$56)),ISNUMBER(FIND($I25,$H$56))),1,0)+IF(AND(ISNUMBER(FIND(AA$8,$H$57)),ISNUMBER(FIND($I25,$H$57))),1,0)+IF(AND(ISNUMBER(FIND(AA$8,$H$58)),ISNUMBER(FIND($I25,$H$58))),1,0)+IF(AND(ISNUMBER(FIND(AA$8,$H$59)),ISNUMBER(FIND($I25,$H$59))),1,0)+IF(AND(ISNUMBER(FIND(AA$8,$H$60)),ISNUMBER(FIND($I25,$H$60))),1,0)+IF(AND(ISNUMBER(FIND(AA$8,$H$61)),ISNUMBER(FIND($I25,$H$61))),1,0)+IF(AND(ISNUMBER(FIND(AA$8,$H$62)),ISNUMBER(FIND($I25,$H$62))),1,0)+IF(AND(ISNUMBER(FIND(AA$8,$H$63)),ISNUMBER(FIND($I25,$H$63))),1,0)+IF(AND(ISNUMBER(FIND(AA$8,$H$64)),ISNUMBER(FIND($I25,$H$64))),1,0)+IF(AND(ISNUMBER(FIND(AA$8,$H$65)),ISNUMBER(FIND($I25,$H$65))),1,0)+IF(AND(ISNUMBER(FIND(AA$8,$H$66)),ISNUMBER(FIND($I25,$H$66))),1,0)+IF(AND(ISNUMBER(FIND(AA$8,$H$67)),ISNUMBER(FIND($I25,$H$67))),1,0)+IF(AND(ISNUMBER(FIND(AA$8,$H$68)),ISNUMBER(FIND($I25,$H$68))),1,0)+IF(AND(ISNUMBER(FIND(AA$8,$H$69)),ISNUMBER(FIND($I25,$H$69))),1,0)+IF(AND(ISNUMBER(FIND(AA$8,$H$70)),ISNUMBER(FIND($I25,$H$70))),1,0)+IF(AND(ISNUMBER(FIND(AA$8,$H$71)),ISNUMBER(FIND($I25,$H$71))),1,0)+IF(AND(ISNUMBER(FIND(AA$8,$H$72)),ISNUMBER(FIND($I25,$H$72))),1,0)+IF(AND(ISNUMBER(FIND(AA$8,$H$73)),ISNUMBER(FIND($I25,$H$73))),1,0)+IF(AND(ISNUMBER(FIND(AA$8,$H$74)),ISNUMBER(FIND($I25,$H$74))),1,0)+IF(AND(ISNUMBER(FIND(AA$8,$H$75)),ISNUMBER(FIND($I25,$H$75))),1,0)+IF(AND(ISNUMBER(FIND(AA$8,$H$76)),ISNUMBER(FIND($I25,$H$76))),1,0)</f>
        <v>0</v>
      </c>
      <c r="AB25" s="40"/>
    </row>
    <row r="26" spans="1:28" ht="10.5" customHeight="1" x14ac:dyDescent="0.15">
      <c r="A26" s="44" t="s">
        <v>60</v>
      </c>
      <c r="B26" s="47" t="e">
        <f>VLOOKUP(VALUE(MID($A26,2,2)),#REF!,B$3+1,FALSE)</f>
        <v>#REF!</v>
      </c>
      <c r="C26" s="47" t="e">
        <f>VLOOKUP(VALUE(MID($A26,2,2)),#REF!,C$3+1,FALSE)</f>
        <v>#REF!</v>
      </c>
      <c r="D26" s="47" t="e">
        <f>VLOOKUP(VALUE(MID($A26,2,2)),#REF!,D$3+1,FALSE)</f>
        <v>#REF!</v>
      </c>
      <c r="E26" s="47" t="e">
        <f>VLOOKUP(VALUE(MID($A26,2,2)),#REF!,E$3+1,FALSE)</f>
        <v>#REF!</v>
      </c>
      <c r="F26" s="47" t="e">
        <f>VLOOKUP(VALUE(MID($A26,2,2)),#REF!,F$3+1,FALSE)</f>
        <v>#REF!</v>
      </c>
      <c r="G26" s="47" t="e">
        <f>VLOOKUP(VALUE(MID($A26,2,2)),#REF!,G$3+1,FALSE)</f>
        <v>#REF!</v>
      </c>
      <c r="H26" s="22" t="e">
        <f>TEXT(B26,"00")&amp;";"&amp;TEXT(C26,"00")&amp;";"&amp;TEXT(D26,"00")&amp;";"&amp;TEXT(E26,"00")&amp;";"&amp;TEXT(F26,"00")&amp;";"&amp;TEXT(G26,"00")</f>
        <v>#REF!</v>
      </c>
      <c r="I26" s="38" t="s">
        <v>49</v>
      </c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40"/>
    </row>
    <row r="27" spans="1:28" ht="10.5" customHeight="1" x14ac:dyDescent="0.15">
      <c r="A27" s="45" t="s">
        <v>32</v>
      </c>
      <c r="B27" s="45"/>
      <c r="C27" s="45"/>
      <c r="D27" s="45"/>
      <c r="E27" s="45"/>
      <c r="F27" s="45"/>
      <c r="G27" s="45"/>
      <c r="AB27" s="40"/>
    </row>
    <row r="28" spans="1:28" ht="10.5" customHeight="1" x14ac:dyDescent="0.15">
      <c r="A28" s="46"/>
      <c r="B28" s="53">
        <v>1</v>
      </c>
      <c r="C28" s="53">
        <v>2</v>
      </c>
      <c r="D28" s="53">
        <v>3</v>
      </c>
      <c r="E28" s="53">
        <v>4</v>
      </c>
      <c r="F28" s="53">
        <v>5</v>
      </c>
      <c r="G28" s="53">
        <v>6</v>
      </c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</row>
    <row r="29" spans="1:28" ht="10.5" customHeight="1" x14ac:dyDescent="0.15">
      <c r="A29" s="44" t="s">
        <v>61</v>
      </c>
      <c r="B29" s="47" t="e">
        <f>VLOOKUP(VALUE(MID($A29,2,2)),#REF!,B$3+1,FALSE)</f>
        <v>#REF!</v>
      </c>
      <c r="C29" s="47" t="e">
        <f>VLOOKUP(VALUE(MID($A29,2,2)),#REF!,C$3+1,FALSE)</f>
        <v>#REF!</v>
      </c>
      <c r="D29" s="47" t="e">
        <f>VLOOKUP(VALUE(MID($A29,2,2)),#REF!,D$3+1,FALSE)</f>
        <v>#REF!</v>
      </c>
      <c r="E29" s="47" t="e">
        <f>VLOOKUP(VALUE(MID($A29,2,2)),#REF!,E$3+1,FALSE)</f>
        <v>#REF!</v>
      </c>
      <c r="F29" s="47" t="e">
        <f>VLOOKUP(VALUE(MID($A29,2,2)),#REF!,F$3+1,FALSE)</f>
        <v>#REF!</v>
      </c>
      <c r="G29" s="47" t="e">
        <f>VLOOKUP(VALUE(MID($A29,2,2)),#REF!,G$3+1,FALSE)</f>
        <v>#REF!</v>
      </c>
      <c r="H29" s="22" t="e">
        <f>TEXT(B29,"00")&amp;";"&amp;TEXT(C29,"00")&amp;";"&amp;TEXT(D29,"00")&amp;";"&amp;TEXT(E29,"00")&amp;";"&amp;TEXT(F29,"00")&amp;";"&amp;TEXT(G29,"00")</f>
        <v>#REF!</v>
      </c>
      <c r="AB29" s="40"/>
    </row>
    <row r="30" spans="1:28" ht="10.5" customHeight="1" x14ac:dyDescent="0.15">
      <c r="A30" s="44" t="s">
        <v>62</v>
      </c>
      <c r="B30" s="47" t="e">
        <f>VLOOKUP(VALUE(MID($A30,2,2)),#REF!,B$3+1,FALSE)</f>
        <v>#REF!</v>
      </c>
      <c r="C30" s="47" t="e">
        <f>VLOOKUP(VALUE(MID($A30,2,2)),#REF!,C$3+1,FALSE)</f>
        <v>#REF!</v>
      </c>
      <c r="D30" s="47" t="e">
        <f>VLOOKUP(VALUE(MID($A30,2,2)),#REF!,D$3+1,FALSE)</f>
        <v>#REF!</v>
      </c>
      <c r="E30" s="47" t="e">
        <f>VLOOKUP(VALUE(MID($A30,2,2)),#REF!,E$3+1,FALSE)</f>
        <v>#REF!</v>
      </c>
      <c r="F30" s="47" t="e">
        <f>VLOOKUP(VALUE(MID($A30,2,2)),#REF!,F$3+1,FALSE)</f>
        <v>#REF!</v>
      </c>
      <c r="G30" s="47" t="e">
        <f>VLOOKUP(VALUE(MID($A30,2,2)),#REF!,G$3+1,FALSE)</f>
        <v>#REF!</v>
      </c>
      <c r="H30" s="22" t="e">
        <f>TEXT(B30,"00")&amp;";"&amp;TEXT(C30,"00")&amp;";"&amp;TEXT(D30,"00")&amp;";"&amp;TEXT(E30,"00")&amp;";"&amp;TEXT(F30,"00")&amp;";"&amp;TEXT(G30,"00")</f>
        <v>#REF!</v>
      </c>
      <c r="AB30" s="40"/>
    </row>
    <row r="31" spans="1:28" ht="10.5" customHeight="1" x14ac:dyDescent="0.15">
      <c r="A31" s="44" t="s">
        <v>63</v>
      </c>
      <c r="B31" s="47" t="e">
        <f>VLOOKUP(VALUE(MID($A31,2,2)),#REF!,B$3+1,FALSE)</f>
        <v>#REF!</v>
      </c>
      <c r="C31" s="47" t="e">
        <f>VLOOKUP(VALUE(MID($A31,2,2)),#REF!,C$3+1,FALSE)</f>
        <v>#REF!</v>
      </c>
      <c r="D31" s="47" t="e">
        <f>VLOOKUP(VALUE(MID($A31,2,2)),#REF!,D$3+1,FALSE)</f>
        <v>#REF!</v>
      </c>
      <c r="E31" s="47" t="e">
        <f>VLOOKUP(VALUE(MID($A31,2,2)),#REF!,E$3+1,FALSE)</f>
        <v>#REF!</v>
      </c>
      <c r="F31" s="47" t="e">
        <f>VLOOKUP(VALUE(MID($A31,2,2)),#REF!,F$3+1,FALSE)</f>
        <v>#REF!</v>
      </c>
      <c r="G31" s="47" t="e">
        <f>VLOOKUP(VALUE(MID($A31,2,2)),#REF!,G$3+1,FALSE)</f>
        <v>#REF!</v>
      </c>
      <c r="H31" s="22" t="e">
        <f>TEXT(B31,"00")&amp;";"&amp;TEXT(C31,"00")&amp;";"&amp;TEXT(D31,"00")&amp;";"&amp;TEXT(E31,"00")&amp;";"&amp;TEXT(F31,"00")&amp;";"&amp;TEXT(G31,"00")</f>
        <v>#REF!</v>
      </c>
      <c r="AB31" s="40"/>
    </row>
    <row r="32" spans="1:28" ht="10.5" customHeight="1" x14ac:dyDescent="0.15">
      <c r="A32" s="45" t="s">
        <v>33</v>
      </c>
      <c r="B32" s="45"/>
      <c r="C32" s="45"/>
      <c r="D32" s="45"/>
      <c r="E32" s="45"/>
      <c r="F32" s="45"/>
      <c r="G32" s="45"/>
      <c r="AB32" s="40"/>
    </row>
    <row r="33" spans="1:28" ht="10.5" customHeight="1" x14ac:dyDescent="0.15">
      <c r="A33" s="46"/>
      <c r="B33" s="53">
        <v>1</v>
      </c>
      <c r="C33" s="53">
        <v>2</v>
      </c>
      <c r="D33" s="53">
        <v>3</v>
      </c>
      <c r="E33" s="53">
        <v>4</v>
      </c>
      <c r="F33" s="53">
        <v>5</v>
      </c>
      <c r="G33" s="53">
        <v>6</v>
      </c>
      <c r="AB33" s="40"/>
    </row>
    <row r="34" spans="1:28" ht="10.5" customHeight="1" x14ac:dyDescent="0.15">
      <c r="A34" s="44" t="s">
        <v>64</v>
      </c>
      <c r="B34" s="47" t="e">
        <f>VLOOKUP(VALUE(MID($A34,2,2)),#REF!,B$3+1,FALSE)</f>
        <v>#REF!</v>
      </c>
      <c r="C34" s="47" t="e">
        <f>VLOOKUP(VALUE(MID($A34,2,2)),#REF!,C$3+1,FALSE)</f>
        <v>#REF!</v>
      </c>
      <c r="D34" s="47" t="e">
        <f>VLOOKUP(VALUE(MID($A34,2,2)),#REF!,D$3+1,FALSE)</f>
        <v>#REF!</v>
      </c>
      <c r="E34" s="47" t="e">
        <f>VLOOKUP(VALUE(MID($A34,2,2)),#REF!,E$3+1,FALSE)</f>
        <v>#REF!</v>
      </c>
      <c r="F34" s="47" t="e">
        <f>VLOOKUP(VALUE(MID($A34,2,2)),#REF!,F$3+1,FALSE)</f>
        <v>#REF!</v>
      </c>
      <c r="G34" s="47" t="e">
        <f>VLOOKUP(VALUE(MID($A34,2,2)),#REF!,G$3+1,FALSE)</f>
        <v>#REF!</v>
      </c>
      <c r="H34" s="22" t="e">
        <f>TEXT(B34,"00")&amp;";"&amp;TEXT(C34,"00")&amp;";"&amp;TEXT(D34,"00")&amp;";"&amp;TEXT(E34,"00")&amp;";"&amp;TEXT(F34,"00")&amp;";"&amp;TEXT(G34,"00")</f>
        <v>#REF!</v>
      </c>
      <c r="AB34" s="40"/>
    </row>
    <row r="35" spans="1:28" ht="10.5" customHeight="1" x14ac:dyDescent="0.15">
      <c r="A35" s="44" t="s">
        <v>65</v>
      </c>
      <c r="B35" s="47" t="e">
        <f>VLOOKUP(VALUE(MID($A35,2,2)),#REF!,B$3+1,FALSE)</f>
        <v>#REF!</v>
      </c>
      <c r="C35" s="47" t="e">
        <f>VLOOKUP(VALUE(MID($A35,2,2)),#REF!,C$3+1,FALSE)</f>
        <v>#REF!</v>
      </c>
      <c r="D35" s="47" t="e">
        <f>VLOOKUP(VALUE(MID($A35,2,2)),#REF!,D$3+1,FALSE)</f>
        <v>#REF!</v>
      </c>
      <c r="E35" s="47" t="e">
        <f>VLOOKUP(VALUE(MID($A35,2,2)),#REF!,E$3+1,FALSE)</f>
        <v>#REF!</v>
      </c>
      <c r="F35" s="47" t="e">
        <f>VLOOKUP(VALUE(MID($A35,2,2)),#REF!,F$3+1,FALSE)</f>
        <v>#REF!</v>
      </c>
      <c r="G35" s="47" t="e">
        <f>VLOOKUP(VALUE(MID($A35,2,2)),#REF!,G$3+1,FALSE)</f>
        <v>#REF!</v>
      </c>
      <c r="H35" s="22" t="e">
        <f>TEXT(B35,"00")&amp;";"&amp;TEXT(C35,"00")&amp;";"&amp;TEXT(D35,"00")&amp;";"&amp;TEXT(E35,"00")&amp;";"&amp;TEXT(F35,"00")&amp;";"&amp;TEXT(G35,"00")</f>
        <v>#REF!</v>
      </c>
      <c r="AB35" s="40"/>
    </row>
    <row r="36" spans="1:28" ht="10.5" customHeight="1" x14ac:dyDescent="0.15">
      <c r="A36" s="44" t="s">
        <v>66</v>
      </c>
      <c r="B36" s="47" t="e">
        <f>VLOOKUP(VALUE(MID($A36,2,2)),#REF!,B$3+1,FALSE)</f>
        <v>#REF!</v>
      </c>
      <c r="C36" s="47" t="e">
        <f>VLOOKUP(VALUE(MID($A36,2,2)),#REF!,C$3+1,FALSE)</f>
        <v>#REF!</v>
      </c>
      <c r="D36" s="47" t="e">
        <f>VLOOKUP(VALUE(MID($A36,2,2)),#REF!,D$3+1,FALSE)</f>
        <v>#REF!</v>
      </c>
      <c r="E36" s="47" t="e">
        <f>VLOOKUP(VALUE(MID($A36,2,2)),#REF!,E$3+1,FALSE)</f>
        <v>#REF!</v>
      </c>
      <c r="F36" s="47" t="e">
        <f>VLOOKUP(VALUE(MID($A36,2,2)),#REF!,F$3+1,FALSE)</f>
        <v>#REF!</v>
      </c>
      <c r="G36" s="47" t="e">
        <f>VLOOKUP(VALUE(MID($A36,2,2)),#REF!,G$3+1,FALSE)</f>
        <v>#REF!</v>
      </c>
      <c r="H36" s="22" t="e">
        <f>TEXT(B36,"00")&amp;";"&amp;TEXT(C36,"00")&amp;";"&amp;TEXT(D36,"00")&amp;";"&amp;TEXT(E36,"00")&amp;";"&amp;TEXT(F36,"00")&amp;";"&amp;TEXT(G36,"00")</f>
        <v>#REF!</v>
      </c>
      <c r="AB36" s="40"/>
    </row>
    <row r="37" spans="1:28" ht="10.5" customHeight="1" x14ac:dyDescent="0.15">
      <c r="A37" s="45" t="s">
        <v>34</v>
      </c>
      <c r="B37" s="45"/>
      <c r="C37" s="45"/>
      <c r="D37" s="45"/>
      <c r="E37" s="45"/>
      <c r="F37" s="45"/>
      <c r="G37" s="45"/>
      <c r="AB37" s="40"/>
    </row>
    <row r="38" spans="1:28" ht="10.5" customHeight="1" x14ac:dyDescent="0.15">
      <c r="A38" s="46"/>
      <c r="B38" s="53">
        <v>1</v>
      </c>
      <c r="C38" s="53">
        <v>2</v>
      </c>
      <c r="D38" s="53">
        <v>3</v>
      </c>
      <c r="E38" s="53">
        <v>4</v>
      </c>
      <c r="F38" s="53">
        <v>5</v>
      </c>
      <c r="G38" s="53">
        <v>6</v>
      </c>
      <c r="AB38" s="40"/>
    </row>
    <row r="39" spans="1:28" ht="10.5" customHeight="1" x14ac:dyDescent="0.15">
      <c r="A39" s="44" t="s">
        <v>67</v>
      </c>
      <c r="B39" s="47" t="e">
        <f>VLOOKUP(VALUE(MID($A39,2,2)),#REF!,B$3+1,FALSE)</f>
        <v>#REF!</v>
      </c>
      <c r="C39" s="47" t="e">
        <f>VLOOKUP(VALUE(MID($A39,2,2)),#REF!,C$3+1,FALSE)</f>
        <v>#REF!</v>
      </c>
      <c r="D39" s="47" t="e">
        <f>VLOOKUP(VALUE(MID($A39,2,2)),#REF!,D$3+1,FALSE)</f>
        <v>#REF!</v>
      </c>
      <c r="E39" s="47" t="e">
        <f>VLOOKUP(VALUE(MID($A39,2,2)),#REF!,E$3+1,FALSE)</f>
        <v>#REF!</v>
      </c>
      <c r="F39" s="47" t="e">
        <f>VLOOKUP(VALUE(MID($A39,2,2)),#REF!,F$3+1,FALSE)</f>
        <v>#REF!</v>
      </c>
      <c r="G39" s="47" t="e">
        <f>VLOOKUP(VALUE(MID($A39,2,2)),#REF!,G$3+1,FALSE)</f>
        <v>#REF!</v>
      </c>
      <c r="H39" s="22" t="e">
        <f>TEXT(B39,"00")&amp;";"&amp;TEXT(C39,"00")&amp;";"&amp;TEXT(D39,"00")&amp;";"&amp;TEXT(E39,"00")&amp;";"&amp;TEXT(F39,"00")&amp;";"&amp;TEXT(G39,"00")</f>
        <v>#REF!</v>
      </c>
      <c r="AB39" s="40"/>
    </row>
    <row r="40" spans="1:28" ht="10.5" customHeight="1" x14ac:dyDescent="0.15">
      <c r="A40" s="44" t="s">
        <v>68</v>
      </c>
      <c r="B40" s="47" t="e">
        <f>VLOOKUP(VALUE(MID($A40,2,2)),#REF!,B$3+1,FALSE)</f>
        <v>#REF!</v>
      </c>
      <c r="C40" s="47" t="e">
        <f>VLOOKUP(VALUE(MID($A40,2,2)),#REF!,C$3+1,FALSE)</f>
        <v>#REF!</v>
      </c>
      <c r="D40" s="47" t="e">
        <f>VLOOKUP(VALUE(MID($A40,2,2)),#REF!,D$3+1,FALSE)</f>
        <v>#REF!</v>
      </c>
      <c r="E40" s="47" t="e">
        <f>VLOOKUP(VALUE(MID($A40,2,2)),#REF!,E$3+1,FALSE)</f>
        <v>#REF!</v>
      </c>
      <c r="F40" s="47" t="e">
        <f>VLOOKUP(VALUE(MID($A40,2,2)),#REF!,F$3+1,FALSE)</f>
        <v>#REF!</v>
      </c>
      <c r="G40" s="47" t="e">
        <f>VLOOKUP(VALUE(MID($A40,2,2)),#REF!,G$3+1,FALSE)</f>
        <v>#REF!</v>
      </c>
      <c r="H40" s="22" t="e">
        <f>TEXT(B40,"00")&amp;";"&amp;TEXT(C40,"00")&amp;";"&amp;TEXT(D40,"00")&amp;";"&amp;TEXT(E40,"00")&amp;";"&amp;TEXT(F40,"00")&amp;";"&amp;TEXT(G40,"00")</f>
        <v>#REF!</v>
      </c>
      <c r="AB40" s="40"/>
    </row>
    <row r="41" spans="1:28" ht="10.5" customHeight="1" x14ac:dyDescent="0.15">
      <c r="A41" s="44" t="s">
        <v>69</v>
      </c>
      <c r="B41" s="47" t="e">
        <f>VLOOKUP(VALUE(MID($A41,2,2)),#REF!,B$3+1,FALSE)</f>
        <v>#REF!</v>
      </c>
      <c r="C41" s="47" t="e">
        <f>VLOOKUP(VALUE(MID($A41,2,2)),#REF!,C$3+1,FALSE)</f>
        <v>#REF!</v>
      </c>
      <c r="D41" s="47" t="e">
        <f>VLOOKUP(VALUE(MID($A41,2,2)),#REF!,D$3+1,FALSE)</f>
        <v>#REF!</v>
      </c>
      <c r="E41" s="47" t="e">
        <f>VLOOKUP(VALUE(MID($A41,2,2)),#REF!,E$3+1,FALSE)</f>
        <v>#REF!</v>
      </c>
      <c r="F41" s="47" t="e">
        <f>VLOOKUP(VALUE(MID($A41,2,2)),#REF!,F$3+1,FALSE)</f>
        <v>#REF!</v>
      </c>
      <c r="G41" s="47" t="e">
        <f>VLOOKUP(VALUE(MID($A41,2,2)),#REF!,G$3+1,FALSE)</f>
        <v>#REF!</v>
      </c>
      <c r="H41" s="22" t="e">
        <f>TEXT(B41,"00")&amp;";"&amp;TEXT(C41,"00")&amp;";"&amp;TEXT(D41,"00")&amp;";"&amp;TEXT(E41,"00")&amp;";"&amp;TEXT(F41,"00")&amp;";"&amp;TEXT(G41,"00")</f>
        <v>#REF!</v>
      </c>
      <c r="AB41" s="40"/>
    </row>
    <row r="42" spans="1:28" ht="10.5" customHeight="1" x14ac:dyDescent="0.15">
      <c r="A42" s="45" t="s">
        <v>35</v>
      </c>
      <c r="B42" s="45"/>
      <c r="C42" s="45"/>
      <c r="D42" s="45"/>
      <c r="E42" s="45"/>
      <c r="F42" s="45"/>
      <c r="G42" s="45"/>
      <c r="AB42" s="40"/>
    </row>
    <row r="43" spans="1:28" ht="10.5" customHeight="1" x14ac:dyDescent="0.15">
      <c r="A43" s="46"/>
      <c r="B43" s="53">
        <v>1</v>
      </c>
      <c r="C43" s="53">
        <v>2</v>
      </c>
      <c r="D43" s="53">
        <v>3</v>
      </c>
      <c r="E43" s="53">
        <v>4</v>
      </c>
      <c r="F43" s="53">
        <v>5</v>
      </c>
      <c r="G43" s="53">
        <v>6</v>
      </c>
      <c r="AB43" s="40"/>
    </row>
    <row r="44" spans="1:28" ht="10.5" customHeight="1" x14ac:dyDescent="0.15">
      <c r="A44" s="44" t="s">
        <v>70</v>
      </c>
      <c r="B44" s="47" t="e">
        <f>VLOOKUP(VALUE(MID($A44,2,2)),#REF!,B$3+1,FALSE)</f>
        <v>#REF!</v>
      </c>
      <c r="C44" s="47" t="e">
        <f>VLOOKUP(VALUE(MID($A44,2,2)),#REF!,C$3+1,FALSE)</f>
        <v>#REF!</v>
      </c>
      <c r="D44" s="47" t="e">
        <f>VLOOKUP(VALUE(MID($A44,2,2)),#REF!,D$3+1,FALSE)</f>
        <v>#REF!</v>
      </c>
      <c r="E44" s="47" t="e">
        <f>VLOOKUP(VALUE(MID($A44,2,2)),#REF!,E$3+1,FALSE)</f>
        <v>#REF!</v>
      </c>
      <c r="F44" s="47" t="e">
        <f>VLOOKUP(VALUE(MID($A44,2,2)),#REF!,F$3+1,FALSE)</f>
        <v>#REF!</v>
      </c>
      <c r="G44" s="47" t="e">
        <f>VLOOKUP(VALUE(MID($A44,2,2)),#REF!,G$3+1,FALSE)</f>
        <v>#REF!</v>
      </c>
      <c r="H44" s="22" t="e">
        <f>TEXT(B44,"00")&amp;";"&amp;TEXT(C44,"00")&amp;";"&amp;TEXT(D44,"00")&amp;";"&amp;TEXT(E44,"00")&amp;";"&amp;TEXT(F44,"00")&amp;";"&amp;TEXT(G44,"00")</f>
        <v>#REF!</v>
      </c>
      <c r="AB44" s="40"/>
    </row>
    <row r="45" spans="1:28" ht="10.5" customHeight="1" x14ac:dyDescent="0.15">
      <c r="A45" s="44" t="s">
        <v>71</v>
      </c>
      <c r="B45" s="47" t="e">
        <f>VLOOKUP(VALUE(MID($A45,2,2)),#REF!,B$3+1,FALSE)</f>
        <v>#REF!</v>
      </c>
      <c r="C45" s="47" t="e">
        <f>VLOOKUP(VALUE(MID($A45,2,2)),#REF!,C$3+1,FALSE)</f>
        <v>#REF!</v>
      </c>
      <c r="D45" s="47" t="e">
        <f>VLOOKUP(VALUE(MID($A45,2,2)),#REF!,D$3+1,FALSE)</f>
        <v>#REF!</v>
      </c>
      <c r="E45" s="47" t="e">
        <f>VLOOKUP(VALUE(MID($A45,2,2)),#REF!,E$3+1,FALSE)</f>
        <v>#REF!</v>
      </c>
      <c r="F45" s="47" t="e">
        <f>VLOOKUP(VALUE(MID($A45,2,2)),#REF!,F$3+1,FALSE)</f>
        <v>#REF!</v>
      </c>
      <c r="G45" s="47" t="e">
        <f>VLOOKUP(VALUE(MID($A45,2,2)),#REF!,G$3+1,FALSE)</f>
        <v>#REF!</v>
      </c>
      <c r="H45" s="22" t="e">
        <f>TEXT(B45,"00")&amp;";"&amp;TEXT(C45,"00")&amp;";"&amp;TEXT(D45,"00")&amp;";"&amp;TEXT(E45,"00")&amp;";"&amp;TEXT(F45,"00")&amp;";"&amp;TEXT(G45,"00")</f>
        <v>#REF!</v>
      </c>
      <c r="AB45" s="40"/>
    </row>
    <row r="46" spans="1:28" ht="10.5" customHeight="1" x14ac:dyDescent="0.15">
      <c r="A46" s="44" t="s">
        <v>72</v>
      </c>
      <c r="B46" s="47" t="e">
        <f>VLOOKUP(VALUE(MID($A46,2,2)),#REF!,B$3+1,FALSE)</f>
        <v>#REF!</v>
      </c>
      <c r="C46" s="47" t="e">
        <f>VLOOKUP(VALUE(MID($A46,2,2)),#REF!,C$3+1,FALSE)</f>
        <v>#REF!</v>
      </c>
      <c r="D46" s="47" t="e">
        <f>VLOOKUP(VALUE(MID($A46,2,2)),#REF!,D$3+1,FALSE)</f>
        <v>#REF!</v>
      </c>
      <c r="E46" s="47" t="e">
        <f>VLOOKUP(VALUE(MID($A46,2,2)),#REF!,E$3+1,FALSE)</f>
        <v>#REF!</v>
      </c>
      <c r="F46" s="47" t="e">
        <f>VLOOKUP(VALUE(MID($A46,2,2)),#REF!,F$3+1,FALSE)</f>
        <v>#REF!</v>
      </c>
      <c r="G46" s="47" t="e">
        <f>VLOOKUP(VALUE(MID($A46,2,2)),#REF!,G$3+1,FALSE)</f>
        <v>#REF!</v>
      </c>
      <c r="H46" s="22" t="e">
        <f>TEXT(B46,"00")&amp;";"&amp;TEXT(C46,"00")&amp;";"&amp;TEXT(D46,"00")&amp;";"&amp;TEXT(E46,"00")&amp;";"&amp;TEXT(F46,"00")&amp;";"&amp;TEXT(G46,"00")</f>
        <v>#REF!</v>
      </c>
      <c r="AB46" s="40"/>
    </row>
    <row r="47" spans="1:28" ht="10.5" customHeight="1" x14ac:dyDescent="0.15">
      <c r="A47" s="45" t="s">
        <v>36</v>
      </c>
      <c r="B47" s="45"/>
      <c r="C47" s="45"/>
      <c r="D47" s="45"/>
      <c r="E47" s="45"/>
      <c r="F47" s="45"/>
      <c r="G47" s="45"/>
      <c r="AB47" s="40"/>
    </row>
    <row r="48" spans="1:28" ht="10.5" customHeight="1" x14ac:dyDescent="0.15">
      <c r="A48" s="46"/>
      <c r="B48" s="53">
        <v>1</v>
      </c>
      <c r="C48" s="53">
        <v>2</v>
      </c>
      <c r="D48" s="53">
        <v>3</v>
      </c>
      <c r="E48" s="53">
        <v>4</v>
      </c>
      <c r="F48" s="53">
        <v>5</v>
      </c>
      <c r="G48" s="53">
        <v>6</v>
      </c>
      <c r="AB48" s="40"/>
    </row>
    <row r="49" spans="1:28" ht="10.5" customHeight="1" x14ac:dyDescent="0.15">
      <c r="A49" s="44" t="s">
        <v>73</v>
      </c>
      <c r="B49" s="47" t="e">
        <f>VLOOKUP(VALUE(MID($A49,2,2)),#REF!,B$3+1,FALSE)</f>
        <v>#REF!</v>
      </c>
      <c r="C49" s="47" t="e">
        <f>VLOOKUP(VALUE(MID($A49,2,2)),#REF!,C$3+1,FALSE)</f>
        <v>#REF!</v>
      </c>
      <c r="D49" s="47" t="e">
        <f>VLOOKUP(VALUE(MID($A49,2,2)),#REF!,D$3+1,FALSE)</f>
        <v>#REF!</v>
      </c>
      <c r="E49" s="47" t="e">
        <f>VLOOKUP(VALUE(MID($A49,2,2)),#REF!,E$3+1,FALSE)</f>
        <v>#REF!</v>
      </c>
      <c r="F49" s="47" t="e">
        <f>VLOOKUP(VALUE(MID($A49,2,2)),#REF!,F$3+1,FALSE)</f>
        <v>#REF!</v>
      </c>
      <c r="G49" s="47" t="e">
        <f>VLOOKUP(VALUE(MID($A49,2,2)),#REF!,G$3+1,FALSE)</f>
        <v>#REF!</v>
      </c>
      <c r="H49" s="22" t="e">
        <f>TEXT(B49,"00")&amp;";"&amp;TEXT(C49,"00")&amp;";"&amp;TEXT(D49,"00")&amp;";"&amp;TEXT(E49,"00")&amp;";"&amp;TEXT(F49,"00")&amp;";"&amp;TEXT(G49,"00")</f>
        <v>#REF!</v>
      </c>
      <c r="AB49" s="40"/>
    </row>
    <row r="50" spans="1:28" ht="10.5" customHeight="1" x14ac:dyDescent="0.15">
      <c r="A50" s="44" t="s">
        <v>74</v>
      </c>
      <c r="B50" s="47" t="e">
        <f>VLOOKUP(VALUE(MID($A50,2,2)),#REF!,B$3+1,FALSE)</f>
        <v>#REF!</v>
      </c>
      <c r="C50" s="47" t="e">
        <f>VLOOKUP(VALUE(MID($A50,2,2)),#REF!,C$3+1,FALSE)</f>
        <v>#REF!</v>
      </c>
      <c r="D50" s="47" t="e">
        <f>VLOOKUP(VALUE(MID($A50,2,2)),#REF!,D$3+1,FALSE)</f>
        <v>#REF!</v>
      </c>
      <c r="E50" s="47" t="e">
        <f>VLOOKUP(VALUE(MID($A50,2,2)),#REF!,E$3+1,FALSE)</f>
        <v>#REF!</v>
      </c>
      <c r="F50" s="47" t="e">
        <f>VLOOKUP(VALUE(MID($A50,2,2)),#REF!,F$3+1,FALSE)</f>
        <v>#REF!</v>
      </c>
      <c r="G50" s="47" t="e">
        <f>VLOOKUP(VALUE(MID($A50,2,2)),#REF!,G$3+1,FALSE)</f>
        <v>#REF!</v>
      </c>
      <c r="H50" s="22" t="e">
        <f>TEXT(B50,"00")&amp;";"&amp;TEXT(C50,"00")&amp;";"&amp;TEXT(D50,"00")&amp;";"&amp;TEXT(E50,"00")&amp;";"&amp;TEXT(F50,"00")&amp;";"&amp;TEXT(G50,"00")</f>
        <v>#REF!</v>
      </c>
      <c r="AB50" s="40"/>
    </row>
    <row r="51" spans="1:28" ht="10.5" customHeight="1" x14ac:dyDescent="0.15">
      <c r="A51" s="44" t="s">
        <v>75</v>
      </c>
      <c r="B51" s="47" t="e">
        <f>VLOOKUP(VALUE(MID($A51,2,2)),#REF!,B$3+1,FALSE)</f>
        <v>#REF!</v>
      </c>
      <c r="C51" s="47" t="e">
        <f>VLOOKUP(VALUE(MID($A51,2,2)),#REF!,C$3+1,FALSE)</f>
        <v>#REF!</v>
      </c>
      <c r="D51" s="47" t="e">
        <f>VLOOKUP(VALUE(MID($A51,2,2)),#REF!,D$3+1,FALSE)</f>
        <v>#REF!</v>
      </c>
      <c r="E51" s="47" t="e">
        <f>VLOOKUP(VALUE(MID($A51,2,2)),#REF!,E$3+1,FALSE)</f>
        <v>#REF!</v>
      </c>
      <c r="F51" s="47" t="e">
        <f>VLOOKUP(VALUE(MID($A51,2,2)),#REF!,F$3+1,FALSE)</f>
        <v>#REF!</v>
      </c>
      <c r="G51" s="47" t="e">
        <f>VLOOKUP(VALUE(MID($A51,2,2)),#REF!,G$3+1,FALSE)</f>
        <v>#REF!</v>
      </c>
      <c r="H51" s="22" t="e">
        <f>TEXT(B51,"00")&amp;";"&amp;TEXT(C51,"00")&amp;";"&amp;TEXT(D51,"00")&amp;";"&amp;TEXT(E51,"00")&amp;";"&amp;TEXT(F51,"00")&amp;";"&amp;TEXT(G51,"00")</f>
        <v>#REF!</v>
      </c>
      <c r="AB51" s="40"/>
    </row>
    <row r="52" spans="1:28" ht="10.5" customHeight="1" x14ac:dyDescent="0.15">
      <c r="A52" s="45" t="s">
        <v>76</v>
      </c>
      <c r="B52" s="45"/>
      <c r="C52" s="45"/>
      <c r="D52" s="45"/>
      <c r="E52" s="45"/>
      <c r="F52" s="45"/>
      <c r="G52" s="45"/>
      <c r="AB52" s="40"/>
    </row>
    <row r="53" spans="1:28" ht="10.5" customHeight="1" x14ac:dyDescent="0.15">
      <c r="A53" s="46"/>
      <c r="B53" s="53">
        <v>1</v>
      </c>
      <c r="C53" s="53">
        <v>2</v>
      </c>
      <c r="D53" s="53">
        <v>3</v>
      </c>
      <c r="E53" s="53">
        <v>4</v>
      </c>
      <c r="F53" s="53">
        <v>5</v>
      </c>
      <c r="G53" s="53">
        <v>6</v>
      </c>
      <c r="AB53" s="40"/>
    </row>
    <row r="54" spans="1:28" ht="10.5" customHeight="1" x14ac:dyDescent="0.15">
      <c r="A54" s="44" t="s">
        <v>77</v>
      </c>
      <c r="B54" s="47" t="e">
        <f>VLOOKUP(VALUE(MID($A54,2,2)),#REF!,B$3+1,FALSE)</f>
        <v>#REF!</v>
      </c>
      <c r="C54" s="47" t="e">
        <f>VLOOKUP(VALUE(MID($A54,2,2)),#REF!,C$3+1,FALSE)</f>
        <v>#REF!</v>
      </c>
      <c r="D54" s="47" t="e">
        <f>VLOOKUP(VALUE(MID($A54,2,2)),#REF!,D$3+1,FALSE)</f>
        <v>#REF!</v>
      </c>
      <c r="E54" s="47" t="e">
        <f>VLOOKUP(VALUE(MID($A54,2,2)),#REF!,E$3+1,FALSE)</f>
        <v>#REF!</v>
      </c>
      <c r="F54" s="47" t="e">
        <f>VLOOKUP(VALUE(MID($A54,2,2)),#REF!,F$3+1,FALSE)</f>
        <v>#REF!</v>
      </c>
      <c r="G54" s="47" t="e">
        <f>VLOOKUP(VALUE(MID($A54,2,2)),#REF!,G$3+1,FALSE)</f>
        <v>#REF!</v>
      </c>
      <c r="H54" s="22" t="e">
        <f>TEXT(B54,"00")&amp;";"&amp;TEXT(C54,"00")&amp;";"&amp;TEXT(D54,"00")&amp;";"&amp;TEXT(E54,"00")&amp;";"&amp;TEXT(F54,"00")&amp;";"&amp;TEXT(G54,"00")</f>
        <v>#REF!</v>
      </c>
      <c r="AB54" s="40"/>
    </row>
    <row r="55" spans="1:28" ht="10.5" customHeight="1" x14ac:dyDescent="0.15">
      <c r="A55" s="44" t="s">
        <v>78</v>
      </c>
      <c r="B55" s="47" t="e">
        <f>VLOOKUP(VALUE(MID($A55,2,2)),#REF!,B$3+1,FALSE)</f>
        <v>#REF!</v>
      </c>
      <c r="C55" s="47" t="e">
        <f>VLOOKUP(VALUE(MID($A55,2,2)),#REF!,C$3+1,FALSE)</f>
        <v>#REF!</v>
      </c>
      <c r="D55" s="47" t="e">
        <f>VLOOKUP(VALUE(MID($A55,2,2)),#REF!,D$3+1,FALSE)</f>
        <v>#REF!</v>
      </c>
      <c r="E55" s="47" t="e">
        <f>VLOOKUP(VALUE(MID($A55,2,2)),#REF!,E$3+1,FALSE)</f>
        <v>#REF!</v>
      </c>
      <c r="F55" s="47" t="e">
        <f>VLOOKUP(VALUE(MID($A55,2,2)),#REF!,F$3+1,FALSE)</f>
        <v>#REF!</v>
      </c>
      <c r="G55" s="47" t="e">
        <f>VLOOKUP(VALUE(MID($A55,2,2)),#REF!,G$3+1,FALSE)</f>
        <v>#REF!</v>
      </c>
      <c r="H55" s="22" t="e">
        <f>TEXT(B55,"00")&amp;";"&amp;TEXT(C55,"00")&amp;";"&amp;TEXT(D55,"00")&amp;";"&amp;TEXT(E55,"00")&amp;";"&amp;TEXT(F55,"00")&amp;";"&amp;TEXT(G55,"00")</f>
        <v>#REF!</v>
      </c>
      <c r="AB55" s="40"/>
    </row>
    <row r="56" spans="1:28" ht="10.5" customHeight="1" x14ac:dyDescent="0.15">
      <c r="A56" s="44" t="s">
        <v>79</v>
      </c>
      <c r="B56" s="47" t="e">
        <f>VLOOKUP(VALUE(MID($A56,2,2)),#REF!,B$3+1,FALSE)</f>
        <v>#REF!</v>
      </c>
      <c r="C56" s="47" t="e">
        <f>VLOOKUP(VALUE(MID($A56,2,2)),#REF!,C$3+1,FALSE)</f>
        <v>#REF!</v>
      </c>
      <c r="D56" s="47" t="e">
        <f>VLOOKUP(VALUE(MID($A56,2,2)),#REF!,D$3+1,FALSE)</f>
        <v>#REF!</v>
      </c>
      <c r="E56" s="47" t="e">
        <f>VLOOKUP(VALUE(MID($A56,2,2)),#REF!,E$3+1,FALSE)</f>
        <v>#REF!</v>
      </c>
      <c r="F56" s="47" t="e">
        <f>VLOOKUP(VALUE(MID($A56,2,2)),#REF!,F$3+1,FALSE)</f>
        <v>#REF!</v>
      </c>
      <c r="G56" s="47" t="e">
        <f>VLOOKUP(VALUE(MID($A56,2,2)),#REF!,G$3+1,FALSE)</f>
        <v>#REF!</v>
      </c>
      <c r="H56" s="22" t="e">
        <f>TEXT(B56,"00")&amp;";"&amp;TEXT(C56,"00")&amp;";"&amp;TEXT(D56,"00")&amp;";"&amp;TEXT(E56,"00")&amp;";"&amp;TEXT(F56,"00")&amp;";"&amp;TEXT(G56,"00")</f>
        <v>#REF!</v>
      </c>
      <c r="AB56" s="40"/>
    </row>
    <row r="57" spans="1:28" ht="10.5" customHeight="1" x14ac:dyDescent="0.15">
      <c r="A57" s="45" t="s">
        <v>80</v>
      </c>
      <c r="B57" s="45"/>
      <c r="C57" s="45"/>
      <c r="D57" s="45"/>
      <c r="E57" s="45"/>
      <c r="F57" s="45"/>
      <c r="G57" s="45"/>
      <c r="AB57" s="40"/>
    </row>
    <row r="58" spans="1:28" ht="10.5" customHeight="1" x14ac:dyDescent="0.15">
      <c r="A58" s="46"/>
      <c r="B58" s="53">
        <v>1</v>
      </c>
      <c r="C58" s="53">
        <v>2</v>
      </c>
      <c r="D58" s="53">
        <v>3</v>
      </c>
      <c r="E58" s="53">
        <v>4</v>
      </c>
      <c r="F58" s="53">
        <v>5</v>
      </c>
      <c r="G58" s="53">
        <v>6</v>
      </c>
      <c r="AB58" s="40"/>
    </row>
    <row r="59" spans="1:28" ht="9.75" customHeight="1" x14ac:dyDescent="0.15">
      <c r="A59" s="44" t="s">
        <v>81</v>
      </c>
      <c r="B59" s="47" t="e">
        <f>VLOOKUP(VALUE(MID($A59,2,2)),#REF!,B$3+1,FALSE)</f>
        <v>#REF!</v>
      </c>
      <c r="C59" s="47" t="e">
        <f>VLOOKUP(VALUE(MID($A59,2,2)),#REF!,C$3+1,FALSE)</f>
        <v>#REF!</v>
      </c>
      <c r="D59" s="47" t="e">
        <f>VLOOKUP(VALUE(MID($A59,2,2)),#REF!,D$3+1,FALSE)</f>
        <v>#REF!</v>
      </c>
      <c r="E59" s="47" t="e">
        <f>VLOOKUP(VALUE(MID($A59,2,2)),#REF!,E$3+1,FALSE)</f>
        <v>#REF!</v>
      </c>
      <c r="F59" s="47" t="e">
        <f>VLOOKUP(VALUE(MID($A59,2,2)),#REF!,F$3+1,FALSE)</f>
        <v>#REF!</v>
      </c>
      <c r="G59" s="47" t="e">
        <f>VLOOKUP(VALUE(MID($A59,2,2)),#REF!,G$3+1,FALSE)</f>
        <v>#REF!</v>
      </c>
      <c r="H59" s="22" t="e">
        <f>TEXT(B59,"00")&amp;";"&amp;TEXT(C59,"00")&amp;";"&amp;TEXT(D59,"00")&amp;";"&amp;TEXT(E59,"00")&amp;";"&amp;TEXT(F59,"00")&amp;";"&amp;TEXT(G59,"00")</f>
        <v>#REF!</v>
      </c>
      <c r="AB59" s="40"/>
    </row>
    <row r="60" spans="1:28" ht="10.5" customHeight="1" x14ac:dyDescent="0.15">
      <c r="A60" s="44" t="s">
        <v>82</v>
      </c>
      <c r="B60" s="47" t="e">
        <f>VLOOKUP(VALUE(MID($A60,2,2)),#REF!,B$3+1,FALSE)</f>
        <v>#REF!</v>
      </c>
      <c r="C60" s="47" t="e">
        <f>VLOOKUP(VALUE(MID($A60,2,2)),#REF!,C$3+1,FALSE)</f>
        <v>#REF!</v>
      </c>
      <c r="D60" s="47" t="e">
        <f>VLOOKUP(VALUE(MID($A60,2,2)),#REF!,D$3+1,FALSE)</f>
        <v>#REF!</v>
      </c>
      <c r="E60" s="47" t="e">
        <f>VLOOKUP(VALUE(MID($A60,2,2)),#REF!,E$3+1,FALSE)</f>
        <v>#REF!</v>
      </c>
      <c r="F60" s="47" t="e">
        <f>VLOOKUP(VALUE(MID($A60,2,2)),#REF!,F$3+1,FALSE)</f>
        <v>#REF!</v>
      </c>
      <c r="G60" s="47" t="e">
        <f>VLOOKUP(VALUE(MID($A60,2,2)),#REF!,G$3+1,FALSE)</f>
        <v>#REF!</v>
      </c>
      <c r="H60" s="22" t="e">
        <f>TEXT(B60,"00")&amp;";"&amp;TEXT(C60,"00")&amp;";"&amp;TEXT(D60,"00")&amp;";"&amp;TEXT(E60,"00")&amp;";"&amp;TEXT(F60,"00")&amp;";"&amp;TEXT(G60,"00")</f>
        <v>#REF!</v>
      </c>
      <c r="AB60" s="40"/>
    </row>
    <row r="61" spans="1:28" ht="10.5" customHeight="1" x14ac:dyDescent="0.15">
      <c r="A61" s="44" t="s">
        <v>83</v>
      </c>
      <c r="B61" s="47" t="e">
        <f>VLOOKUP(VALUE(MID($A61,2,2)),#REF!,B$3+1,FALSE)</f>
        <v>#REF!</v>
      </c>
      <c r="C61" s="47" t="e">
        <f>VLOOKUP(VALUE(MID($A61,2,2)),#REF!,C$3+1,FALSE)</f>
        <v>#REF!</v>
      </c>
      <c r="D61" s="47" t="e">
        <f>VLOOKUP(VALUE(MID($A61,2,2)),#REF!,D$3+1,FALSE)</f>
        <v>#REF!</v>
      </c>
      <c r="E61" s="47" t="e">
        <f>VLOOKUP(VALUE(MID($A61,2,2)),#REF!,E$3+1,FALSE)</f>
        <v>#REF!</v>
      </c>
      <c r="F61" s="47" t="e">
        <f>VLOOKUP(VALUE(MID($A61,2,2)),#REF!,F$3+1,FALSE)</f>
        <v>#REF!</v>
      </c>
      <c r="G61" s="47" t="e">
        <f>VLOOKUP(VALUE(MID($A61,2,2)),#REF!,G$3+1,FALSE)</f>
        <v>#REF!</v>
      </c>
      <c r="H61" s="22" t="e">
        <f>TEXT(B61,"00")&amp;";"&amp;TEXT(C61,"00")&amp;";"&amp;TEXT(D61,"00")&amp;";"&amp;TEXT(E61,"00")&amp;";"&amp;TEXT(F61,"00")&amp;";"&amp;TEXT(G61,"00")</f>
        <v>#REF!</v>
      </c>
      <c r="AB61" s="40"/>
    </row>
    <row r="62" spans="1:28" ht="10.5" customHeight="1" x14ac:dyDescent="0.15">
      <c r="A62" s="45" t="s">
        <v>84</v>
      </c>
      <c r="B62" s="45"/>
      <c r="C62" s="45"/>
      <c r="D62" s="45"/>
      <c r="E62" s="45"/>
      <c r="F62" s="45"/>
      <c r="G62" s="45"/>
      <c r="AB62" s="40"/>
    </row>
    <row r="63" spans="1:28" ht="10.5" customHeight="1" x14ac:dyDescent="0.15">
      <c r="A63" s="46"/>
      <c r="B63" s="53">
        <v>1</v>
      </c>
      <c r="C63" s="53">
        <v>2</v>
      </c>
      <c r="D63" s="53">
        <v>3</v>
      </c>
      <c r="E63" s="53">
        <v>4</v>
      </c>
      <c r="F63" s="53">
        <v>5</v>
      </c>
      <c r="G63" s="53">
        <v>6</v>
      </c>
      <c r="AB63" s="40"/>
    </row>
    <row r="64" spans="1:28" ht="10.5" customHeight="1" x14ac:dyDescent="0.15">
      <c r="A64" s="44" t="s">
        <v>85</v>
      </c>
      <c r="B64" s="47" t="e">
        <f>VLOOKUP(VALUE(MID($A64,2,2)),#REF!,B$3+1,FALSE)</f>
        <v>#REF!</v>
      </c>
      <c r="C64" s="47" t="e">
        <f>VLOOKUP(VALUE(MID($A64,2,2)),#REF!,C$3+1,FALSE)</f>
        <v>#REF!</v>
      </c>
      <c r="D64" s="47" t="e">
        <f>VLOOKUP(VALUE(MID($A64,2,2)),#REF!,D$3+1,FALSE)</f>
        <v>#REF!</v>
      </c>
      <c r="E64" s="47" t="e">
        <f>VLOOKUP(VALUE(MID($A64,2,2)),#REF!,E$3+1,FALSE)</f>
        <v>#REF!</v>
      </c>
      <c r="F64" s="47" t="e">
        <f>VLOOKUP(VALUE(MID($A64,2,2)),#REF!,F$3+1,FALSE)</f>
        <v>#REF!</v>
      </c>
      <c r="G64" s="47" t="e">
        <f>VLOOKUP(VALUE(MID($A64,2,2)),#REF!,G$3+1,FALSE)</f>
        <v>#REF!</v>
      </c>
      <c r="H64" s="22" t="e">
        <f>TEXT(B64,"00")&amp;";"&amp;TEXT(C64,"00")&amp;";"&amp;TEXT(D64,"00")&amp;";"&amp;TEXT(E64,"00")&amp;";"&amp;TEXT(F64,"00")&amp;";"&amp;TEXT(G64,"00")</f>
        <v>#REF!</v>
      </c>
      <c r="AB64" s="40"/>
    </row>
    <row r="65" spans="1:28" ht="10.5" customHeight="1" x14ac:dyDescent="0.15">
      <c r="A65" s="44" t="s">
        <v>86</v>
      </c>
      <c r="B65" s="47" t="e">
        <f>VLOOKUP(VALUE(MID($A65,2,2)),#REF!,B$3+1,FALSE)</f>
        <v>#REF!</v>
      </c>
      <c r="C65" s="47" t="e">
        <f>VLOOKUP(VALUE(MID($A65,2,2)),#REF!,C$3+1,FALSE)</f>
        <v>#REF!</v>
      </c>
      <c r="D65" s="47" t="e">
        <f>VLOOKUP(VALUE(MID($A65,2,2)),#REF!,D$3+1,FALSE)</f>
        <v>#REF!</v>
      </c>
      <c r="E65" s="47" t="e">
        <f>VLOOKUP(VALUE(MID($A65,2,2)),#REF!,E$3+1,FALSE)</f>
        <v>#REF!</v>
      </c>
      <c r="F65" s="47" t="e">
        <f>VLOOKUP(VALUE(MID($A65,2,2)),#REF!,F$3+1,FALSE)</f>
        <v>#REF!</v>
      </c>
      <c r="G65" s="47" t="e">
        <f>VLOOKUP(VALUE(MID($A65,2,2)),#REF!,G$3+1,FALSE)</f>
        <v>#REF!</v>
      </c>
      <c r="H65" s="22" t="e">
        <f>TEXT(B65,"00")&amp;";"&amp;TEXT(C65,"00")&amp;";"&amp;TEXT(D65,"00")&amp;";"&amp;TEXT(E65,"00")&amp;";"&amp;TEXT(F65,"00")&amp;";"&amp;TEXT(G65,"00")</f>
        <v>#REF!</v>
      </c>
      <c r="AB65" s="40"/>
    </row>
    <row r="66" spans="1:28" ht="10.5" customHeight="1" x14ac:dyDescent="0.15">
      <c r="A66" s="44" t="s">
        <v>87</v>
      </c>
      <c r="B66" s="47" t="e">
        <f>VLOOKUP(VALUE(MID($A66,2,2)),#REF!,B$3+1,FALSE)</f>
        <v>#REF!</v>
      </c>
      <c r="C66" s="47" t="e">
        <f>VLOOKUP(VALUE(MID($A66,2,2)),#REF!,C$3+1,FALSE)</f>
        <v>#REF!</v>
      </c>
      <c r="D66" s="47" t="e">
        <f>VLOOKUP(VALUE(MID($A66,2,2)),#REF!,D$3+1,FALSE)</f>
        <v>#REF!</v>
      </c>
      <c r="E66" s="47" t="e">
        <f>VLOOKUP(VALUE(MID($A66,2,2)),#REF!,E$3+1,FALSE)</f>
        <v>#REF!</v>
      </c>
      <c r="F66" s="47" t="e">
        <f>VLOOKUP(VALUE(MID($A66,2,2)),#REF!,F$3+1,FALSE)</f>
        <v>#REF!</v>
      </c>
      <c r="G66" s="47" t="e">
        <f>VLOOKUP(VALUE(MID($A66,2,2)),#REF!,G$3+1,FALSE)</f>
        <v>#REF!</v>
      </c>
      <c r="H66" s="22" t="e">
        <f>TEXT(B66,"00")&amp;";"&amp;TEXT(C66,"00")&amp;";"&amp;TEXT(D66,"00")&amp;";"&amp;TEXT(E66,"00")&amp;";"&amp;TEXT(F66,"00")&amp;";"&amp;TEXT(G66,"00")</f>
        <v>#REF!</v>
      </c>
      <c r="AB66" s="40"/>
    </row>
    <row r="67" spans="1:28" ht="10.5" customHeight="1" x14ac:dyDescent="0.15">
      <c r="A67" s="45" t="s">
        <v>88</v>
      </c>
      <c r="B67" s="45"/>
      <c r="C67" s="45"/>
      <c r="D67" s="45"/>
      <c r="E67" s="45"/>
      <c r="F67" s="45"/>
      <c r="G67" s="45"/>
      <c r="AB67" s="40"/>
    </row>
    <row r="68" spans="1:28" ht="10.5" customHeight="1" x14ac:dyDescent="0.15">
      <c r="A68" s="46"/>
      <c r="B68" s="53">
        <v>1</v>
      </c>
      <c r="C68" s="53">
        <v>2</v>
      </c>
      <c r="D68" s="53">
        <v>3</v>
      </c>
      <c r="E68" s="53">
        <v>4</v>
      </c>
      <c r="F68" s="53">
        <v>5</v>
      </c>
      <c r="G68" s="53">
        <v>6</v>
      </c>
      <c r="AB68" s="40"/>
    </row>
    <row r="69" spans="1:28" ht="10.5" customHeight="1" x14ac:dyDescent="0.15">
      <c r="A69" s="44" t="s">
        <v>89</v>
      </c>
      <c r="B69" s="47" t="e">
        <f>VLOOKUP(VALUE(MID($A69,2,2)),#REF!,B$3+1,FALSE)</f>
        <v>#REF!</v>
      </c>
      <c r="C69" s="47" t="e">
        <f>VLOOKUP(VALUE(MID($A69,2,2)),#REF!,C$3+1,FALSE)</f>
        <v>#REF!</v>
      </c>
      <c r="D69" s="47" t="e">
        <f>VLOOKUP(VALUE(MID($A69,2,2)),#REF!,D$3+1,FALSE)</f>
        <v>#REF!</v>
      </c>
      <c r="E69" s="47" t="e">
        <f>VLOOKUP(VALUE(MID($A69,2,2)),#REF!,E$3+1,FALSE)</f>
        <v>#REF!</v>
      </c>
      <c r="F69" s="47" t="e">
        <f>VLOOKUP(VALUE(MID($A69,2,2)),#REF!,F$3+1,FALSE)</f>
        <v>#REF!</v>
      </c>
      <c r="G69" s="47" t="e">
        <f>VLOOKUP(VALUE(MID($A69,2,2)),#REF!,G$3+1,FALSE)</f>
        <v>#REF!</v>
      </c>
      <c r="H69" s="22" t="e">
        <f>TEXT(B69,"00")&amp;";"&amp;TEXT(C69,"00")&amp;";"&amp;TEXT(D69,"00")&amp;";"&amp;TEXT(E69,"00")&amp;";"&amp;TEXT(F69,"00")&amp;";"&amp;TEXT(G69,"00")</f>
        <v>#REF!</v>
      </c>
      <c r="AB69" s="40"/>
    </row>
    <row r="70" spans="1:28" ht="10.5" customHeight="1" x14ac:dyDescent="0.15">
      <c r="A70" s="44" t="s">
        <v>90</v>
      </c>
      <c r="B70" s="47" t="e">
        <f>VLOOKUP(VALUE(MID($A70,2,2)),#REF!,B$3+1,FALSE)</f>
        <v>#REF!</v>
      </c>
      <c r="C70" s="47" t="e">
        <f>VLOOKUP(VALUE(MID($A70,2,2)),#REF!,C$3+1,FALSE)</f>
        <v>#REF!</v>
      </c>
      <c r="D70" s="47" t="e">
        <f>VLOOKUP(VALUE(MID($A70,2,2)),#REF!,D$3+1,FALSE)</f>
        <v>#REF!</v>
      </c>
      <c r="E70" s="47" t="e">
        <f>VLOOKUP(VALUE(MID($A70,2,2)),#REF!,E$3+1,FALSE)</f>
        <v>#REF!</v>
      </c>
      <c r="F70" s="47" t="e">
        <f>VLOOKUP(VALUE(MID($A70,2,2)),#REF!,F$3+1,FALSE)</f>
        <v>#REF!</v>
      </c>
      <c r="G70" s="47" t="e">
        <f>VLOOKUP(VALUE(MID($A70,2,2)),#REF!,G$3+1,FALSE)</f>
        <v>#REF!</v>
      </c>
      <c r="H70" s="22" t="e">
        <f>TEXT(B70,"00")&amp;";"&amp;TEXT(C70,"00")&amp;";"&amp;TEXT(D70,"00")&amp;";"&amp;TEXT(E70,"00")&amp;";"&amp;TEXT(F70,"00")&amp;";"&amp;TEXT(G70,"00")</f>
        <v>#REF!</v>
      </c>
      <c r="AB70" s="40"/>
    </row>
    <row r="71" spans="1:28" ht="10.5" customHeight="1" x14ac:dyDescent="0.15">
      <c r="A71" s="44" t="s">
        <v>91</v>
      </c>
      <c r="B71" s="47" t="e">
        <f>VLOOKUP(VALUE(MID($A71,2,2)),#REF!,B$3+1,FALSE)</f>
        <v>#REF!</v>
      </c>
      <c r="C71" s="47" t="e">
        <f>VLOOKUP(VALUE(MID($A71,2,2)),#REF!,C$3+1,FALSE)</f>
        <v>#REF!</v>
      </c>
      <c r="D71" s="47" t="e">
        <f>VLOOKUP(VALUE(MID($A71,2,2)),#REF!,D$3+1,FALSE)</f>
        <v>#REF!</v>
      </c>
      <c r="E71" s="47" t="e">
        <f>VLOOKUP(VALUE(MID($A71,2,2)),#REF!,E$3+1,FALSE)</f>
        <v>#REF!</v>
      </c>
      <c r="F71" s="47" t="e">
        <f>VLOOKUP(VALUE(MID($A71,2,2)),#REF!,F$3+1,FALSE)</f>
        <v>#REF!</v>
      </c>
      <c r="G71" s="47" t="e">
        <f>VLOOKUP(VALUE(MID($A71,2,2)),#REF!,G$3+1,FALSE)</f>
        <v>#REF!</v>
      </c>
      <c r="H71" s="22" t="e">
        <f>TEXT(B71,"00")&amp;";"&amp;TEXT(C71,"00")&amp;";"&amp;TEXT(D71,"00")&amp;";"&amp;TEXT(E71,"00")&amp;";"&amp;TEXT(F71,"00")&amp;";"&amp;TEXT(G71,"00")</f>
        <v>#REF!</v>
      </c>
      <c r="AB71" s="40"/>
    </row>
    <row r="72" spans="1:28" ht="10.5" customHeight="1" x14ac:dyDescent="0.15">
      <c r="A72" s="45" t="s">
        <v>92</v>
      </c>
      <c r="B72" s="45"/>
      <c r="C72" s="45"/>
      <c r="D72" s="45"/>
      <c r="E72" s="45"/>
      <c r="F72" s="45"/>
      <c r="G72" s="45"/>
      <c r="AB72" s="40"/>
    </row>
    <row r="73" spans="1:28" ht="10.5" customHeight="1" x14ac:dyDescent="0.15">
      <c r="A73" s="46"/>
      <c r="B73" s="53">
        <v>1</v>
      </c>
      <c r="C73" s="53">
        <v>2</v>
      </c>
      <c r="D73" s="53">
        <v>3</v>
      </c>
      <c r="E73" s="53">
        <v>4</v>
      </c>
      <c r="F73" s="53">
        <v>5</v>
      </c>
      <c r="G73" s="53">
        <v>6</v>
      </c>
      <c r="AB73" s="40"/>
    </row>
    <row r="74" spans="1:28" ht="10.5" customHeight="1" x14ac:dyDescent="0.15">
      <c r="A74" s="44" t="s">
        <v>93</v>
      </c>
      <c r="B74" s="47" t="e">
        <f>VLOOKUP(VALUE(MID($A74,2,2)),#REF!,B$3+1,FALSE)</f>
        <v>#REF!</v>
      </c>
      <c r="C74" s="47" t="e">
        <f>VLOOKUP(VALUE(MID($A74,2,2)),#REF!,C$3+1,FALSE)</f>
        <v>#REF!</v>
      </c>
      <c r="D74" s="47" t="e">
        <f>VLOOKUP(VALUE(MID($A74,2,2)),#REF!,D$3+1,FALSE)</f>
        <v>#REF!</v>
      </c>
      <c r="E74" s="47" t="e">
        <f>VLOOKUP(VALUE(MID($A74,2,2)),#REF!,E$3+1,FALSE)</f>
        <v>#REF!</v>
      </c>
      <c r="F74" s="47" t="e">
        <f>VLOOKUP(VALUE(MID($A74,2,2)),#REF!,F$3+1,FALSE)</f>
        <v>#REF!</v>
      </c>
      <c r="G74" s="47" t="e">
        <f>VLOOKUP(VALUE(MID($A74,2,2)),#REF!,G$3+1,FALSE)</f>
        <v>#REF!</v>
      </c>
      <c r="H74" s="22" t="e">
        <f>TEXT(B74,"00")&amp;";"&amp;TEXT(C74,"00")&amp;";"&amp;TEXT(D74,"00")&amp;";"&amp;TEXT(E74,"00")&amp;";"&amp;TEXT(F74,"00")&amp;";"&amp;TEXT(G74,"00")</f>
        <v>#REF!</v>
      </c>
      <c r="AB74" s="40"/>
    </row>
    <row r="75" spans="1:28" ht="10.5" customHeight="1" x14ac:dyDescent="0.15">
      <c r="A75" s="44" t="s">
        <v>94</v>
      </c>
      <c r="B75" s="47" t="e">
        <f>VLOOKUP(VALUE(MID($A75,2,2)),#REF!,B$3+1,FALSE)</f>
        <v>#REF!</v>
      </c>
      <c r="C75" s="47" t="e">
        <f>VLOOKUP(VALUE(MID($A75,2,2)),#REF!,C$3+1,FALSE)</f>
        <v>#REF!</v>
      </c>
      <c r="D75" s="47" t="e">
        <f>VLOOKUP(VALUE(MID($A75,2,2)),#REF!,D$3+1,FALSE)</f>
        <v>#REF!</v>
      </c>
      <c r="E75" s="47" t="e">
        <f>VLOOKUP(VALUE(MID($A75,2,2)),#REF!,E$3+1,FALSE)</f>
        <v>#REF!</v>
      </c>
      <c r="F75" s="47" t="e">
        <f>VLOOKUP(VALUE(MID($A75,2,2)),#REF!,F$3+1,FALSE)</f>
        <v>#REF!</v>
      </c>
      <c r="G75" s="47" t="e">
        <f>VLOOKUP(VALUE(MID($A75,2,2)),#REF!,G$3+1,FALSE)</f>
        <v>#REF!</v>
      </c>
      <c r="H75" s="22" t="e">
        <f>TEXT(B75,"00")&amp;";"&amp;TEXT(C75,"00")&amp;";"&amp;TEXT(D75,"00")&amp;";"&amp;TEXT(E75,"00")&amp;";"&amp;TEXT(F75,"00")&amp;";"&amp;TEXT(G75,"00")</f>
        <v>#REF!</v>
      </c>
      <c r="AB75" s="40"/>
    </row>
    <row r="76" spans="1:28" ht="10.5" customHeight="1" x14ac:dyDescent="0.15">
      <c r="A76" s="44" t="s">
        <v>95</v>
      </c>
      <c r="B76" s="47" t="e">
        <f>VLOOKUP(VALUE(MID($A76,2,2)),#REF!,B$3+1,FALSE)</f>
        <v>#REF!</v>
      </c>
      <c r="C76" s="47" t="e">
        <f>VLOOKUP(VALUE(MID($A76,2,2)),#REF!,C$3+1,FALSE)</f>
        <v>#REF!</v>
      </c>
      <c r="D76" s="47" t="e">
        <f>VLOOKUP(VALUE(MID($A76,2,2)),#REF!,D$3+1,FALSE)</f>
        <v>#REF!</v>
      </c>
      <c r="E76" s="47" t="e">
        <f>VLOOKUP(VALUE(MID($A76,2,2)),#REF!,E$3+1,FALSE)</f>
        <v>#REF!</v>
      </c>
      <c r="F76" s="47" t="e">
        <f>VLOOKUP(VALUE(MID($A76,2,2)),#REF!,F$3+1,FALSE)</f>
        <v>#REF!</v>
      </c>
      <c r="G76" s="47" t="e">
        <f>VLOOKUP(VALUE(MID($A76,2,2)),#REF!,G$3+1,FALSE)</f>
        <v>#REF!</v>
      </c>
      <c r="H76" s="22" t="e">
        <f>TEXT(B76,"00")&amp;";"&amp;TEXT(C76,"00")&amp;";"&amp;TEXT(D76,"00")&amp;";"&amp;TEXT(E76,"00")&amp;";"&amp;TEXT(F76,"00")&amp;";"&amp;TEXT(G76,"00")</f>
        <v>#REF!</v>
      </c>
      <c r="AB76" s="40"/>
    </row>
    <row r="77" spans="1:28" ht="10.5" customHeight="1" x14ac:dyDescent="0.15">
      <c r="AB77" s="40"/>
    </row>
    <row r="78" spans="1:28" ht="10.5" customHeight="1" x14ac:dyDescent="0.15">
      <c r="AB78" s="40"/>
    </row>
    <row r="79" spans="1:28" ht="10.5" customHeight="1" x14ac:dyDescent="0.15">
      <c r="AB79" s="40"/>
    </row>
    <row r="80" spans="1:28" ht="10.5" customHeight="1" x14ac:dyDescent="0.15">
      <c r="AB80" s="40"/>
    </row>
    <row r="81" spans="28:28" ht="10.5" customHeight="1" x14ac:dyDescent="0.15">
      <c r="AB81" s="40"/>
    </row>
    <row r="82" spans="28:28" ht="10.5" customHeight="1" x14ac:dyDescent="0.15">
      <c r="AB82" s="40"/>
    </row>
    <row r="83" spans="28:28" ht="10.5" customHeight="1" x14ac:dyDescent="0.15">
      <c r="AB83" s="40"/>
    </row>
    <row r="84" spans="28:28" ht="10.5" customHeight="1" x14ac:dyDescent="0.15">
      <c r="AB84" s="40"/>
    </row>
    <row r="85" spans="28:28" ht="10.5" customHeight="1" x14ac:dyDescent="0.15">
      <c r="AB85" s="40"/>
    </row>
    <row r="86" spans="28:28" ht="10.5" customHeight="1" x14ac:dyDescent="0.15">
      <c r="AB86" s="40"/>
    </row>
    <row r="87" spans="28:28" ht="10.5" customHeight="1" x14ac:dyDescent="0.15">
      <c r="AB87" s="40"/>
    </row>
    <row r="88" spans="28:28" ht="10.5" customHeight="1" x14ac:dyDescent="0.15">
      <c r="AB88" s="40"/>
    </row>
    <row r="89" spans="28:28" ht="10.5" customHeight="1" x14ac:dyDescent="0.15">
      <c r="AB89" s="40"/>
    </row>
    <row r="90" spans="28:28" ht="10.5" customHeight="1" x14ac:dyDescent="0.15">
      <c r="AB90" s="40"/>
    </row>
    <row r="91" spans="28:28" ht="10.5" customHeight="1" x14ac:dyDescent="0.15">
      <c r="AB91" s="40"/>
    </row>
    <row r="92" spans="28:28" ht="10.5" customHeight="1" x14ac:dyDescent="0.15">
      <c r="AB92" s="40"/>
    </row>
    <row r="93" spans="28:28" ht="10.5" customHeight="1" x14ac:dyDescent="0.15">
      <c r="AB93" s="40"/>
    </row>
    <row r="94" spans="28:28" ht="10.5" customHeight="1" x14ac:dyDescent="0.15">
      <c r="AB94" s="40"/>
    </row>
    <row r="95" spans="28:28" ht="10.5" customHeight="1" x14ac:dyDescent="0.15">
      <c r="AB95" s="40"/>
    </row>
    <row r="96" spans="28:28" ht="10.5" customHeight="1" x14ac:dyDescent="0.15">
      <c r="AB96" s="40"/>
    </row>
    <row r="97" spans="28:28" ht="10.5" customHeight="1" x14ac:dyDescent="0.15">
      <c r="AB97" s="40"/>
    </row>
    <row r="98" spans="28:28" ht="10.5" customHeight="1" x14ac:dyDescent="0.15">
      <c r="AB98" s="40"/>
    </row>
    <row r="99" spans="28:28" ht="10.5" customHeight="1" x14ac:dyDescent="0.15">
      <c r="AB99" s="40"/>
    </row>
    <row r="100" spans="28:28" ht="10.5" customHeight="1" x14ac:dyDescent="0.15">
      <c r="AB100" s="40"/>
    </row>
    <row r="101" spans="28:28" ht="10.5" customHeight="1" x14ac:dyDescent="0.15">
      <c r="AB101" s="40"/>
    </row>
    <row r="102" spans="28:28" ht="10.5" customHeight="1" x14ac:dyDescent="0.15">
      <c r="AB102" s="40"/>
    </row>
    <row r="103" spans="28:28" ht="10.5" customHeight="1" x14ac:dyDescent="0.15">
      <c r="AB103" s="40"/>
    </row>
    <row r="104" spans="28:28" ht="10.5" customHeight="1" x14ac:dyDescent="0.15">
      <c r="AB104" s="40"/>
    </row>
    <row r="105" spans="28:28" ht="10.5" customHeight="1" x14ac:dyDescent="0.15">
      <c r="AB105" s="40"/>
    </row>
    <row r="106" spans="28:28" ht="10.5" customHeight="1" x14ac:dyDescent="0.15">
      <c r="AB106" s="40"/>
    </row>
    <row r="107" spans="28:28" ht="10.5" customHeight="1" x14ac:dyDescent="0.15">
      <c r="AB107" s="40"/>
    </row>
    <row r="108" spans="28:28" ht="10.5" customHeight="1" x14ac:dyDescent="0.15">
      <c r="AB108" s="40"/>
    </row>
    <row r="109" spans="28:28" ht="10.5" customHeight="1" x14ac:dyDescent="0.15">
      <c r="AB109" s="40"/>
    </row>
    <row r="110" spans="28:28" ht="10.5" customHeight="1" x14ac:dyDescent="0.15">
      <c r="AB110" s="40"/>
    </row>
    <row r="111" spans="28:28" ht="10.5" customHeight="1" x14ac:dyDescent="0.15">
      <c r="AB111" s="40"/>
    </row>
    <row r="112" spans="28:28" ht="10.5" customHeight="1" x14ac:dyDescent="0.15">
      <c r="AB112" s="40"/>
    </row>
    <row r="113" spans="28:28" ht="10.5" customHeight="1" x14ac:dyDescent="0.15">
      <c r="AB113" s="40"/>
    </row>
    <row r="114" spans="28:28" ht="10.5" customHeight="1" x14ac:dyDescent="0.15">
      <c r="AB114" s="40"/>
    </row>
    <row r="115" spans="28:28" ht="10.5" customHeight="1" x14ac:dyDescent="0.15">
      <c r="AB115" s="40"/>
    </row>
    <row r="116" spans="28:28" ht="10.5" customHeight="1" x14ac:dyDescent="0.15">
      <c r="AB116" s="40"/>
    </row>
    <row r="117" spans="28:28" ht="10.5" customHeight="1" x14ac:dyDescent="0.15">
      <c r="AB117" s="40"/>
    </row>
    <row r="118" spans="28:28" ht="10.5" customHeight="1" x14ac:dyDescent="0.15">
      <c r="AB118" s="40"/>
    </row>
    <row r="119" spans="28:28" ht="10.5" customHeight="1" x14ac:dyDescent="0.15">
      <c r="AB119" s="40"/>
    </row>
    <row r="120" spans="28:28" ht="10.5" customHeight="1" x14ac:dyDescent="0.15">
      <c r="AB120" s="40"/>
    </row>
    <row r="121" spans="28:28" ht="10.5" customHeight="1" x14ac:dyDescent="0.15">
      <c r="AB121" s="40"/>
    </row>
    <row r="122" spans="28:28" ht="10.5" customHeight="1" x14ac:dyDescent="0.15">
      <c r="AB122" s="40"/>
    </row>
    <row r="123" spans="28:28" ht="10.5" customHeight="1" x14ac:dyDescent="0.15">
      <c r="AB123" s="40"/>
    </row>
    <row r="124" spans="28:28" ht="10.5" customHeight="1" x14ac:dyDescent="0.15">
      <c r="AB124" s="40"/>
    </row>
    <row r="125" spans="28:28" ht="10.5" customHeight="1" x14ac:dyDescent="0.15">
      <c r="AB125" s="40"/>
    </row>
    <row r="126" spans="28:28" ht="10.5" customHeight="1" x14ac:dyDescent="0.15">
      <c r="AB126" s="40"/>
    </row>
    <row r="127" spans="28:28" ht="10.5" customHeight="1" x14ac:dyDescent="0.15">
      <c r="AB127" s="40"/>
    </row>
    <row r="128" spans="28:28" ht="10.5" customHeight="1" x14ac:dyDescent="0.15">
      <c r="AB128" s="40"/>
    </row>
    <row r="129" spans="28:28" ht="10.5" customHeight="1" x14ac:dyDescent="0.15">
      <c r="AB129" s="40"/>
    </row>
    <row r="130" spans="28:28" ht="10.5" customHeight="1" x14ac:dyDescent="0.15">
      <c r="AB130" s="40"/>
    </row>
    <row r="131" spans="28:28" ht="10.5" customHeight="1" x14ac:dyDescent="0.15">
      <c r="AB131" s="40"/>
    </row>
    <row r="132" spans="28:28" ht="10.5" customHeight="1" x14ac:dyDescent="0.15">
      <c r="AB132" s="40"/>
    </row>
  </sheetData>
  <conditionalFormatting sqref="J9:AA26">
    <cfRule type="colorScale" priority="1">
      <colorScale>
        <cfvo type="min"/>
        <cfvo type="max"/>
        <color rgb="FFFCFCFF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&amp;C&amp;24&amp;A</oddHeader>
    <oddFooter>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146551868877439B44084F9AB0E0CF" ma:contentTypeVersion="2" ma:contentTypeDescription="Skapa ett nytt dokument." ma:contentTypeScope="" ma:versionID="1788294afdc922a51975d04369ebcb93">
  <xsd:schema xmlns:xsd="http://www.w3.org/2001/XMLSchema" xmlns:xs="http://www.w3.org/2001/XMLSchema" xmlns:p="http://schemas.microsoft.com/office/2006/metadata/properties" xmlns:ns2="452d4e93-0f06-49f4-a6fe-64cbf0d78433" targetNamespace="http://schemas.microsoft.com/office/2006/metadata/properties" ma:root="true" ma:fieldsID="e900e147191c3665947b6cdd66bc0a67" ns2:_="">
    <xsd:import namespace="452d4e93-0f06-49f4-a6fe-64cbf0d784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d4e93-0f06-49f4-a6fe-64cbf0d784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3587FD-D353-45E6-9928-D09E9FFD130D}"/>
</file>

<file path=customXml/itemProps2.xml><?xml version="1.0" encoding="utf-8"?>
<ds:datastoreItem xmlns:ds="http://schemas.openxmlformats.org/officeDocument/2006/customXml" ds:itemID="{C175C067-11BE-4571-A42F-91A6B2996ABE}"/>
</file>

<file path=customXml/itemProps3.xml><?xml version="1.0" encoding="utf-8"?>
<ds:datastoreItem xmlns:ds="http://schemas.openxmlformats.org/officeDocument/2006/customXml" ds:itemID="{681B209A-35DF-4C66-8CE8-2B7BF764555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3</vt:i4>
      </vt:variant>
    </vt:vector>
  </HeadingPairs>
  <TitlesOfParts>
    <vt:vector size="9" baseType="lpstr">
      <vt:lpstr>Teams</vt:lpstr>
      <vt:lpstr>Flight and boat assignment</vt:lpstr>
      <vt:lpstr>Sailing Chart</vt:lpstr>
      <vt:lpstr>CSV import</vt:lpstr>
      <vt:lpstr>Pairing list</vt:lpstr>
      <vt:lpstr>Kontrollmatrix der Begegnungen</vt:lpstr>
      <vt:lpstr>'Kontrollmatrix der Begegnungen'!Utskriftsområde</vt:lpstr>
      <vt:lpstr>'Pairing list'!Utskriftsområde</vt:lpstr>
      <vt:lpstr>Teams!Utskriftsområde</vt:lpstr>
    </vt:vector>
  </TitlesOfParts>
  <Manager/>
  <Company>Svenska Seglarförbundet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Kappseglingsschema Allsvenskan</dc:title>
  <dc:subject/>
  <dc:creator>Gustav Hultgren &amp; Florian Weser</dc:creator>
  <cp:keywords/>
  <dc:description/>
  <cp:lastModifiedBy>Morgan Sundén</cp:lastModifiedBy>
  <cp:lastPrinted>2016-08-23T08:43:47Z</cp:lastPrinted>
  <dcterms:created xsi:type="dcterms:W3CDTF">2014-02-02T10:20:18Z</dcterms:created>
  <dcterms:modified xsi:type="dcterms:W3CDTF">2021-04-06T07:21:03Z</dcterms:modified>
  <cp:category>Allsvenskan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0x0101000A146551868877439B44084F9AB0E0CF</vt:lpwstr>
  </property>
</Properties>
</file>