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organ/Downloads/"/>
    </mc:Choice>
  </mc:AlternateContent>
  <xr:revisionPtr revIDLastSave="0" documentId="13_ncr:1_{18902BC7-6931-2B45-BF83-84F45B882771}" xr6:coauthVersionLast="36" xr6:coauthVersionMax="36" xr10:uidLastSave="{00000000-0000-0000-0000-000000000000}"/>
  <bookViews>
    <workbookView xWindow="0" yWindow="500" windowWidth="33600" windowHeight="19260" tabRatio="563" xr2:uid="{00000000-000D-0000-FFFF-FFFF00000000}"/>
  </bookViews>
  <sheets>
    <sheet name="Teams" sheetId="8" r:id="rId1"/>
    <sheet name="Flight and boat assignment" sheetId="25" r:id="rId2"/>
    <sheet name="Sailing Chart" sheetId="20" r:id="rId3"/>
  </sheets>
  <definedNames>
    <definedName name="_xlnm._FilterDatabase" localSheetId="0" hidden="1">Teams!$A$1:$D$19</definedName>
    <definedName name="pairingListTemplate__4" localSheetId="2">'Sailing Chart'!$S$8:$S$52</definedName>
    <definedName name="_xlnm.Print_Area" localSheetId="0">Teams!$A$1:$C$19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0" l="1"/>
  <c r="F18" i="20"/>
  <c r="E19" i="20"/>
  <c r="F19" i="20"/>
  <c r="G19" i="20"/>
  <c r="E20" i="20"/>
  <c r="F20" i="20"/>
  <c r="G20" i="20"/>
  <c r="F21" i="20"/>
  <c r="G21" i="20"/>
  <c r="D5" i="20"/>
  <c r="E5" i="20"/>
  <c r="F5" i="20"/>
  <c r="G5" i="20"/>
  <c r="H5" i="20"/>
  <c r="D6" i="20"/>
  <c r="E6" i="20"/>
  <c r="F6" i="20"/>
  <c r="H6" i="20"/>
  <c r="E7" i="20"/>
  <c r="F7" i="20"/>
  <c r="G7" i="20"/>
  <c r="H7" i="20"/>
  <c r="E8" i="20"/>
  <c r="F8" i="20"/>
  <c r="G8" i="20"/>
  <c r="H8" i="20"/>
  <c r="D9" i="20"/>
  <c r="F9" i="20"/>
  <c r="G9" i="20"/>
  <c r="H9" i="20"/>
  <c r="D10" i="20"/>
  <c r="E10" i="20"/>
  <c r="F10" i="20"/>
  <c r="G10" i="20"/>
  <c r="H10" i="20"/>
  <c r="D11" i="20"/>
  <c r="E11" i="20"/>
  <c r="F11" i="20"/>
  <c r="H11" i="20"/>
  <c r="D12" i="20"/>
  <c r="E12" i="20"/>
  <c r="F12" i="20"/>
  <c r="G12" i="20"/>
  <c r="D13" i="20"/>
  <c r="E13" i="20"/>
  <c r="F13" i="20"/>
  <c r="G13" i="20"/>
  <c r="H13" i="20"/>
  <c r="D14" i="20"/>
  <c r="E14" i="20"/>
  <c r="F14" i="20"/>
  <c r="G14" i="20"/>
  <c r="H14" i="20"/>
  <c r="E15" i="20"/>
  <c r="F15" i="20"/>
  <c r="G15" i="20"/>
  <c r="H15" i="20"/>
  <c r="D16" i="20"/>
  <c r="E16" i="20"/>
  <c r="G16" i="20"/>
  <c r="H16" i="20"/>
  <c r="D17" i="20"/>
  <c r="E17" i="20"/>
  <c r="G17" i="20"/>
  <c r="H17" i="20"/>
  <c r="D18" i="20"/>
  <c r="H18" i="20"/>
  <c r="D19" i="20"/>
  <c r="H19" i="20"/>
  <c r="H20" i="20"/>
  <c r="D21" i="20"/>
  <c r="H21" i="20"/>
  <c r="D22" i="20"/>
  <c r="E22" i="20"/>
  <c r="F22" i="20"/>
  <c r="G22" i="20"/>
  <c r="H22" i="20"/>
  <c r="D23" i="20"/>
  <c r="F23" i="20"/>
  <c r="G23" i="20"/>
  <c r="H23" i="20"/>
  <c r="D24" i="20"/>
  <c r="E24" i="20"/>
  <c r="F24" i="20"/>
  <c r="H24" i="20"/>
  <c r="D25" i="20"/>
  <c r="E25" i="20"/>
  <c r="F25" i="20"/>
  <c r="G25" i="20"/>
  <c r="H25" i="20"/>
  <c r="D26" i="20"/>
  <c r="F26" i="20"/>
  <c r="G26" i="20"/>
  <c r="H26" i="20"/>
  <c r="D27" i="20"/>
  <c r="E27" i="20"/>
  <c r="F27" i="20"/>
  <c r="G27" i="20"/>
  <c r="H27" i="20"/>
  <c r="D28" i="20"/>
  <c r="E28" i="20"/>
  <c r="F28" i="20"/>
  <c r="G28" i="20"/>
  <c r="D29" i="20"/>
  <c r="E29" i="20"/>
  <c r="G29" i="20"/>
  <c r="H29" i="20"/>
  <c r="D30" i="20"/>
  <c r="E30" i="20"/>
  <c r="F30" i="20"/>
  <c r="H30" i="20"/>
  <c r="D31" i="20"/>
  <c r="E31" i="20"/>
  <c r="F31" i="20"/>
  <c r="G31" i="20"/>
  <c r="H31" i="20"/>
  <c r="D32" i="20"/>
  <c r="E32" i="20"/>
  <c r="F32" i="20"/>
  <c r="H32" i="20"/>
  <c r="D33" i="20"/>
  <c r="E33" i="20"/>
  <c r="F33" i="20"/>
  <c r="G33" i="20"/>
  <c r="D34" i="20"/>
  <c r="E34" i="20"/>
  <c r="F34" i="20"/>
  <c r="G34" i="20"/>
  <c r="H34" i="20"/>
  <c r="E35" i="20"/>
  <c r="F35" i="20"/>
  <c r="G35" i="20"/>
  <c r="H35" i="20"/>
  <c r="D36" i="20"/>
  <c r="E36" i="20"/>
  <c r="F36" i="20"/>
  <c r="G36" i="20"/>
  <c r="H36" i="20"/>
  <c r="D37" i="20"/>
  <c r="F37" i="20"/>
  <c r="G37" i="20"/>
  <c r="H37" i="20"/>
  <c r="D38" i="20"/>
  <c r="E38" i="20"/>
  <c r="F38" i="20"/>
  <c r="G38" i="20"/>
  <c r="H38" i="20"/>
  <c r="E39" i="20"/>
  <c r="F39" i="20"/>
  <c r="G39" i="20"/>
  <c r="H39" i="20"/>
  <c r="E40" i="20"/>
  <c r="F40" i="20"/>
  <c r="G40" i="20"/>
  <c r="H40" i="20"/>
  <c r="E41" i="20"/>
  <c r="F41" i="20"/>
  <c r="G41" i="20"/>
  <c r="H41" i="20"/>
  <c r="D42" i="20"/>
  <c r="E42" i="20"/>
  <c r="F42" i="20"/>
  <c r="H42" i="20"/>
  <c r="D43" i="20"/>
  <c r="E43" i="20"/>
  <c r="F43" i="20"/>
  <c r="G43" i="20"/>
  <c r="H43" i="20"/>
  <c r="D44" i="20"/>
  <c r="E44" i="20"/>
  <c r="F44" i="20"/>
  <c r="G44" i="20"/>
  <c r="H44" i="20"/>
  <c r="D45" i="20"/>
  <c r="E45" i="20"/>
  <c r="G45" i="20"/>
  <c r="H45" i="20"/>
  <c r="D46" i="20"/>
  <c r="F46" i="20"/>
  <c r="G46" i="20"/>
  <c r="H46" i="20"/>
  <c r="G4" i="20"/>
  <c r="H4" i="20"/>
  <c r="G2" i="20"/>
  <c r="AU9" i="25"/>
  <c r="AU19" i="25"/>
  <c r="AU18" i="25"/>
  <c r="AU17" i="25"/>
  <c r="AU16" i="25"/>
  <c r="AU15" i="25"/>
  <c r="AU14" i="25"/>
  <c r="AU13" i="25"/>
  <c r="AU12" i="25"/>
  <c r="AU11" i="25"/>
  <c r="AU10" i="25"/>
  <c r="AU8" i="25"/>
  <c r="AU7" i="25"/>
  <c r="AU6" i="25"/>
  <c r="AU5" i="25"/>
  <c r="AI6" i="25"/>
  <c r="AJ6" i="25"/>
  <c r="AK6" i="25"/>
  <c r="AL6" i="25"/>
  <c r="AM6" i="25"/>
  <c r="AN6" i="25"/>
  <c r="AO6" i="25"/>
  <c r="AP6" i="25"/>
  <c r="AQ6" i="25"/>
  <c r="AR6" i="25"/>
  <c r="AS6" i="25"/>
  <c r="AT6" i="25"/>
  <c r="AI7" i="25"/>
  <c r="AJ7" i="25"/>
  <c r="AK7" i="25"/>
  <c r="AL7" i="25"/>
  <c r="AM7" i="25"/>
  <c r="AN7" i="25"/>
  <c r="AO7" i="25"/>
  <c r="AP7" i="25"/>
  <c r="AQ7" i="25"/>
  <c r="AR7" i="25"/>
  <c r="AS7" i="25"/>
  <c r="AT7" i="25"/>
  <c r="AI8" i="25"/>
  <c r="AJ8" i="25"/>
  <c r="AK8" i="25"/>
  <c r="AL8" i="25"/>
  <c r="AM8" i="25"/>
  <c r="AN8" i="25"/>
  <c r="AO8" i="25"/>
  <c r="AP8" i="25"/>
  <c r="AQ8" i="25"/>
  <c r="AR8" i="25"/>
  <c r="AS8" i="25"/>
  <c r="AT8" i="25"/>
  <c r="AI9" i="25"/>
  <c r="AJ9" i="25"/>
  <c r="AK9" i="25"/>
  <c r="AL9" i="25"/>
  <c r="AM9" i="25"/>
  <c r="AN9" i="25"/>
  <c r="AO9" i="25"/>
  <c r="AP9" i="25"/>
  <c r="AQ9" i="25"/>
  <c r="AR9" i="25"/>
  <c r="AS9" i="25"/>
  <c r="AT9" i="25"/>
  <c r="AI10" i="25"/>
  <c r="AJ10" i="25"/>
  <c r="AK10" i="25"/>
  <c r="AL10" i="25"/>
  <c r="AM10" i="25"/>
  <c r="AN10" i="25"/>
  <c r="AO10" i="25"/>
  <c r="AP10" i="25"/>
  <c r="AQ10" i="25"/>
  <c r="AR10" i="25"/>
  <c r="AS10" i="25"/>
  <c r="AT10" i="25"/>
  <c r="AI11" i="25"/>
  <c r="AJ11" i="25"/>
  <c r="AK11" i="25"/>
  <c r="AL11" i="25"/>
  <c r="AM11" i="25"/>
  <c r="AN11" i="25"/>
  <c r="AO11" i="25"/>
  <c r="AP11" i="25"/>
  <c r="AQ11" i="25"/>
  <c r="AR11" i="25"/>
  <c r="AS11" i="25"/>
  <c r="AT11" i="25"/>
  <c r="AI12" i="25"/>
  <c r="AJ12" i="25"/>
  <c r="AK12" i="25"/>
  <c r="AL12" i="25"/>
  <c r="AM12" i="25"/>
  <c r="AN12" i="25"/>
  <c r="AO12" i="25"/>
  <c r="AP12" i="25"/>
  <c r="AQ12" i="25"/>
  <c r="AR12" i="25"/>
  <c r="AS12" i="25"/>
  <c r="AT12" i="25"/>
  <c r="AI13" i="25"/>
  <c r="AJ13" i="25"/>
  <c r="AK13" i="25"/>
  <c r="AL13" i="25"/>
  <c r="AM13" i="25"/>
  <c r="AN13" i="25"/>
  <c r="AO13" i="25"/>
  <c r="AP13" i="25"/>
  <c r="AQ13" i="25"/>
  <c r="AR13" i="25"/>
  <c r="AS13" i="25"/>
  <c r="AT13" i="25"/>
  <c r="AI14" i="25"/>
  <c r="AJ14" i="25"/>
  <c r="AK14" i="25"/>
  <c r="AL14" i="25"/>
  <c r="AM14" i="25"/>
  <c r="AN14" i="25"/>
  <c r="AO14" i="25"/>
  <c r="AP14" i="25"/>
  <c r="AQ14" i="25"/>
  <c r="AR14" i="25"/>
  <c r="AS14" i="25"/>
  <c r="AT14" i="25"/>
  <c r="AI15" i="25"/>
  <c r="AJ15" i="25"/>
  <c r="AK15" i="25"/>
  <c r="AL15" i="25"/>
  <c r="AM15" i="25"/>
  <c r="AN15" i="25"/>
  <c r="AO15" i="25"/>
  <c r="AP15" i="25"/>
  <c r="AQ15" i="25"/>
  <c r="AR15" i="25"/>
  <c r="AS15" i="25"/>
  <c r="AT15" i="25"/>
  <c r="AI16" i="25"/>
  <c r="AJ16" i="25"/>
  <c r="AK16" i="25"/>
  <c r="AL16" i="25"/>
  <c r="AM16" i="25"/>
  <c r="AN16" i="25"/>
  <c r="AO16" i="25"/>
  <c r="AP16" i="25"/>
  <c r="AQ16" i="25"/>
  <c r="AR16" i="25"/>
  <c r="AS16" i="25"/>
  <c r="AT16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I18" i="25"/>
  <c r="AJ18" i="25"/>
  <c r="AK18" i="25"/>
  <c r="AL18" i="25"/>
  <c r="AM18" i="25"/>
  <c r="AN18" i="25"/>
  <c r="AO18" i="25"/>
  <c r="AP18" i="25"/>
  <c r="AQ18" i="25"/>
  <c r="AR18" i="25"/>
  <c r="AS18" i="25"/>
  <c r="AT18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J5" i="25"/>
  <c r="AK5" i="25"/>
  <c r="AL5" i="25"/>
  <c r="AM5" i="25"/>
  <c r="AN5" i="25"/>
  <c r="AO5" i="25"/>
  <c r="AP5" i="25"/>
  <c r="AQ5" i="25"/>
  <c r="AR5" i="25"/>
  <c r="AS5" i="25"/>
  <c r="AT5" i="25"/>
  <c r="AI5" i="25"/>
  <c r="AU20" i="25" l="1"/>
  <c r="AV19" i="25"/>
  <c r="AV18" i="25"/>
  <c r="D2" i="20" l="1"/>
  <c r="D3" i="20"/>
  <c r="E3" i="20"/>
  <c r="F3" i="20"/>
  <c r="G3" i="20"/>
  <c r="D4" i="20"/>
  <c r="E4" i="20"/>
  <c r="F4" i="20"/>
  <c r="F2" i="20"/>
  <c r="E2" i="20"/>
  <c r="L19" i="25"/>
  <c r="K19" i="25"/>
  <c r="S31" i="25"/>
  <c r="S32" i="25"/>
  <c r="S27" i="25"/>
  <c r="S37" i="25"/>
  <c r="S38" i="25"/>
  <c r="S40" i="25"/>
  <c r="S28" i="25"/>
  <c r="S33" i="25"/>
  <c r="S34" i="25"/>
  <c r="S35" i="25"/>
  <c r="S36" i="25"/>
  <c r="S29" i="25"/>
  <c r="S30" i="25"/>
  <c r="S39" i="25"/>
  <c r="T31" i="25"/>
  <c r="T32" i="25"/>
  <c r="T27" i="25"/>
  <c r="T37" i="25"/>
  <c r="T38" i="25"/>
  <c r="T40" i="25"/>
  <c r="T28" i="25"/>
  <c r="T33" i="25"/>
  <c r="T34" i="25"/>
  <c r="T35" i="25"/>
  <c r="T36" i="25"/>
  <c r="T29" i="25"/>
  <c r="T30" i="25"/>
  <c r="T39" i="25"/>
  <c r="U31" i="25"/>
  <c r="U32" i="25"/>
  <c r="U27" i="25"/>
  <c r="U37" i="25"/>
  <c r="U38" i="25"/>
  <c r="U40" i="25"/>
  <c r="U28" i="25"/>
  <c r="U33" i="25"/>
  <c r="U34" i="25"/>
  <c r="U35" i="25"/>
  <c r="U36" i="25"/>
  <c r="U29" i="25"/>
  <c r="U30" i="25"/>
  <c r="U39" i="25"/>
  <c r="V31" i="25"/>
  <c r="V32" i="25"/>
  <c r="V27" i="25"/>
  <c r="V37" i="25"/>
  <c r="V38" i="25"/>
  <c r="V40" i="25"/>
  <c r="V28" i="25"/>
  <c r="V33" i="25"/>
  <c r="V34" i="25"/>
  <c r="V35" i="25"/>
  <c r="V36" i="25"/>
  <c r="V29" i="25"/>
  <c r="V30" i="25"/>
  <c r="V39" i="25"/>
  <c r="W31" i="25"/>
  <c r="W32" i="25"/>
  <c r="W27" i="25"/>
  <c r="W37" i="25"/>
  <c r="W38" i="25"/>
  <c r="W40" i="25"/>
  <c r="W28" i="25"/>
  <c r="W33" i="25"/>
  <c r="W34" i="25"/>
  <c r="W35" i="25"/>
  <c r="W36" i="25"/>
  <c r="W29" i="25"/>
  <c r="W30" i="25"/>
  <c r="W39" i="25"/>
  <c r="X31" i="25"/>
  <c r="X32" i="25"/>
  <c r="X27" i="25"/>
  <c r="X37" i="25"/>
  <c r="X38" i="25"/>
  <c r="X40" i="25"/>
  <c r="X28" i="25"/>
  <c r="X33" i="25"/>
  <c r="X34" i="25"/>
  <c r="X35" i="25"/>
  <c r="X36" i="25"/>
  <c r="X29" i="25"/>
  <c r="X30" i="25"/>
  <c r="X39" i="25"/>
  <c r="Y31" i="25"/>
  <c r="Y32" i="25"/>
  <c r="Y27" i="25"/>
  <c r="Y37" i="25"/>
  <c r="Y38" i="25"/>
  <c r="Y40" i="25"/>
  <c r="Y28" i="25"/>
  <c r="Y33" i="25"/>
  <c r="Y34" i="25"/>
  <c r="Y35" i="25"/>
  <c r="Y36" i="25"/>
  <c r="Y29" i="25"/>
  <c r="Y30" i="25"/>
  <c r="Y39" i="25"/>
  <c r="Z31" i="25"/>
  <c r="Z32" i="25"/>
  <c r="Z27" i="25"/>
  <c r="Z37" i="25"/>
  <c r="Z38" i="25"/>
  <c r="Z40" i="25"/>
  <c r="Z28" i="25"/>
  <c r="Z33" i="25"/>
  <c r="Z34" i="25"/>
  <c r="Z35" i="25"/>
  <c r="Z36" i="25"/>
  <c r="Z29" i="25"/>
  <c r="Z30" i="25"/>
  <c r="Z39" i="25"/>
  <c r="AA31" i="25"/>
  <c r="AA32" i="25"/>
  <c r="AA27" i="25"/>
  <c r="AA37" i="25"/>
  <c r="AA38" i="25"/>
  <c r="AA40" i="25"/>
  <c r="AA28" i="25"/>
  <c r="AA33" i="25"/>
  <c r="AA34" i="25"/>
  <c r="AA35" i="25"/>
  <c r="AA36" i="25"/>
  <c r="AA29" i="25"/>
  <c r="AA30" i="25"/>
  <c r="AA39" i="25"/>
  <c r="AB31" i="25"/>
  <c r="AB32" i="25"/>
  <c r="AB27" i="25"/>
  <c r="AB37" i="25"/>
  <c r="AB38" i="25"/>
  <c r="AB40" i="25"/>
  <c r="AB28" i="25"/>
  <c r="AB33" i="25"/>
  <c r="AB34" i="25"/>
  <c r="AB35" i="25"/>
  <c r="AB36" i="25"/>
  <c r="AB29" i="25"/>
  <c r="AB30" i="25"/>
  <c r="AB39" i="25"/>
  <c r="AC31" i="25"/>
  <c r="AC32" i="25"/>
  <c r="AC27" i="25"/>
  <c r="AC37" i="25"/>
  <c r="AC38" i="25"/>
  <c r="AC40" i="25"/>
  <c r="AC28" i="25"/>
  <c r="AC33" i="25"/>
  <c r="AC34" i="25"/>
  <c r="AC35" i="25"/>
  <c r="AC36" i="25"/>
  <c r="AC29" i="25"/>
  <c r="AC30" i="25"/>
  <c r="AC39" i="25"/>
  <c r="AD31" i="25"/>
  <c r="AD32" i="25"/>
  <c r="AD27" i="25"/>
  <c r="AD37" i="25"/>
  <c r="AD38" i="25"/>
  <c r="AD40" i="25"/>
  <c r="AD28" i="25"/>
  <c r="AD33" i="25"/>
  <c r="AD34" i="25"/>
  <c r="AD35" i="25"/>
  <c r="AD36" i="25"/>
  <c r="AD29" i="25"/>
  <c r="AD30" i="25"/>
  <c r="AD39" i="25"/>
  <c r="AE31" i="25"/>
  <c r="AE32" i="25"/>
  <c r="AE27" i="25"/>
  <c r="AE37" i="25"/>
  <c r="AE38" i="25"/>
  <c r="AE40" i="25"/>
  <c r="AE28" i="25"/>
  <c r="AE33" i="25"/>
  <c r="AE34" i="25"/>
  <c r="AE35" i="25"/>
  <c r="AE36" i="25"/>
  <c r="AE29" i="25"/>
  <c r="AE30" i="25"/>
  <c r="AE39" i="25"/>
  <c r="X8" i="25"/>
  <c r="Y8" i="25"/>
  <c r="Z8" i="25"/>
  <c r="AA8" i="25"/>
  <c r="AB8" i="25"/>
  <c r="AC8" i="25"/>
  <c r="AD8" i="25"/>
  <c r="AE8" i="25"/>
  <c r="X4" i="25"/>
  <c r="X5" i="25"/>
  <c r="X6" i="25"/>
  <c r="X7" i="25"/>
  <c r="W7" i="25"/>
  <c r="Y7" i="25"/>
  <c r="Z7" i="25"/>
  <c r="AA7" i="25"/>
  <c r="AB7" i="25"/>
  <c r="AC7" i="25"/>
  <c r="AD7" i="25"/>
  <c r="AE7" i="25"/>
  <c r="W4" i="25"/>
  <c r="W5" i="25"/>
  <c r="W6" i="25"/>
  <c r="V4" i="25"/>
  <c r="V5" i="25"/>
  <c r="V6" i="25"/>
  <c r="Y6" i="25"/>
  <c r="Z6" i="25"/>
  <c r="AA6" i="25"/>
  <c r="AB6" i="25"/>
  <c r="AC6" i="25"/>
  <c r="AD6" i="25"/>
  <c r="AE6" i="25"/>
  <c r="T4" i="25"/>
  <c r="U4" i="25"/>
  <c r="Y4" i="25"/>
  <c r="Z4" i="25"/>
  <c r="AA4" i="25"/>
  <c r="AB4" i="25"/>
  <c r="AC4" i="25"/>
  <c r="AD4" i="25"/>
  <c r="AE4" i="25"/>
  <c r="I46" i="25"/>
  <c r="I43" i="25"/>
  <c r="I40" i="25"/>
  <c r="I37" i="25"/>
  <c r="I34" i="25"/>
  <c r="I31" i="25"/>
  <c r="I28" i="25"/>
  <c r="I25" i="25"/>
  <c r="I22" i="25"/>
  <c r="P21" i="25"/>
  <c r="O21" i="25"/>
  <c r="N21" i="25"/>
  <c r="M21" i="25"/>
  <c r="L21" i="25"/>
  <c r="K21" i="25"/>
  <c r="P20" i="25"/>
  <c r="O20" i="25"/>
  <c r="N20" i="25"/>
  <c r="M20" i="25"/>
  <c r="L20" i="25"/>
  <c r="K20" i="25"/>
  <c r="P19" i="25"/>
  <c r="O19" i="25"/>
  <c r="N19" i="25"/>
  <c r="M19" i="25"/>
  <c r="I19" i="25"/>
  <c r="P18" i="25"/>
  <c r="O18" i="25"/>
  <c r="N18" i="25"/>
  <c r="M18" i="25"/>
  <c r="L18" i="25"/>
  <c r="K18" i="25"/>
  <c r="P17" i="25"/>
  <c r="O17" i="25"/>
  <c r="N17" i="25"/>
  <c r="M17" i="25"/>
  <c r="L17" i="25"/>
  <c r="K17" i="25"/>
  <c r="P16" i="25"/>
  <c r="O16" i="25"/>
  <c r="N16" i="25"/>
  <c r="M16" i="25"/>
  <c r="L16" i="25"/>
  <c r="K16" i="25"/>
  <c r="I16" i="25"/>
  <c r="AE15" i="25"/>
  <c r="P15" i="25"/>
  <c r="O15" i="25"/>
  <c r="N15" i="25"/>
  <c r="M15" i="25"/>
  <c r="L15" i="25"/>
  <c r="K15" i="25"/>
  <c r="AE14" i="25"/>
  <c r="AD14" i="25"/>
  <c r="P14" i="25"/>
  <c r="O14" i="25"/>
  <c r="N14" i="25"/>
  <c r="M14" i="25"/>
  <c r="L14" i="25"/>
  <c r="K14" i="25"/>
  <c r="AE13" i="25"/>
  <c r="AD13" i="25"/>
  <c r="AC13" i="25"/>
  <c r="P13" i="25"/>
  <c r="O13" i="25"/>
  <c r="N13" i="25"/>
  <c r="M13" i="25"/>
  <c r="L13" i="25"/>
  <c r="K13" i="25"/>
  <c r="I13" i="25"/>
  <c r="AE12" i="25"/>
  <c r="AD12" i="25"/>
  <c r="AC12" i="25"/>
  <c r="AB12" i="25"/>
  <c r="P12" i="25"/>
  <c r="O12" i="25"/>
  <c r="N12" i="25"/>
  <c r="M12" i="25"/>
  <c r="L12" i="25"/>
  <c r="K12" i="25"/>
  <c r="AE11" i="25"/>
  <c r="AD11" i="25"/>
  <c r="AC11" i="25"/>
  <c r="AB11" i="25"/>
  <c r="AA11" i="25"/>
  <c r="P11" i="25"/>
  <c r="O11" i="25"/>
  <c r="N11" i="25"/>
  <c r="M11" i="25"/>
  <c r="L11" i="25"/>
  <c r="K11" i="25"/>
  <c r="AE10" i="25"/>
  <c r="AD10" i="25"/>
  <c r="AC10" i="25"/>
  <c r="AB10" i="25"/>
  <c r="AA10" i="25"/>
  <c r="Z10" i="25"/>
  <c r="P10" i="25"/>
  <c r="O10" i="25"/>
  <c r="N10" i="25"/>
  <c r="M10" i="25"/>
  <c r="L10" i="25"/>
  <c r="K10" i="25"/>
  <c r="I10" i="25"/>
  <c r="AE9" i="25"/>
  <c r="AD9" i="25"/>
  <c r="AC9" i="25"/>
  <c r="AB9" i="25"/>
  <c r="AA9" i="25"/>
  <c r="Z9" i="25"/>
  <c r="Y9" i="25"/>
  <c r="P9" i="25"/>
  <c r="O9" i="25"/>
  <c r="N9" i="25"/>
  <c r="M9" i="25"/>
  <c r="L9" i="25"/>
  <c r="K9" i="25"/>
  <c r="P8" i="25"/>
  <c r="O8" i="25"/>
  <c r="N8" i="25"/>
  <c r="M8" i="25"/>
  <c r="L8" i="25"/>
  <c r="K8" i="25"/>
  <c r="P7" i="25"/>
  <c r="O7" i="25"/>
  <c r="N7" i="25"/>
  <c r="M7" i="25"/>
  <c r="L7" i="25"/>
  <c r="K7" i="25"/>
  <c r="I7" i="25"/>
  <c r="P6" i="25"/>
  <c r="O6" i="25"/>
  <c r="N6" i="25"/>
  <c r="M6" i="25"/>
  <c r="L6" i="25"/>
  <c r="K6" i="25"/>
  <c r="AE5" i="25"/>
  <c r="AD5" i="25"/>
  <c r="AC5" i="25"/>
  <c r="AB5" i="25"/>
  <c r="AA5" i="25"/>
  <c r="Z5" i="25"/>
  <c r="Y5" i="25"/>
  <c r="U5" i="25"/>
  <c r="P5" i="25"/>
  <c r="O5" i="25"/>
  <c r="N5" i="25"/>
  <c r="M5" i="25"/>
  <c r="L5" i="25"/>
  <c r="K5" i="25"/>
  <c r="P4" i="25"/>
  <c r="O4" i="25"/>
  <c r="N4" i="25"/>
  <c r="M4" i="25"/>
  <c r="L4" i="25"/>
  <c r="K4" i="25"/>
  <c r="I4" i="25"/>
  <c r="Y45" i="25" l="1"/>
  <c r="AE46" i="25"/>
  <c r="AD46" i="25"/>
  <c r="AA44" i="25"/>
  <c r="Z44" i="25"/>
  <c r="W46" i="25"/>
  <c r="X45" i="25"/>
  <c r="AD48" i="25"/>
  <c r="AC46" i="25"/>
  <c r="X48" i="25"/>
  <c r="V48" i="25"/>
  <c r="AA48" i="25"/>
  <c r="AE45" i="25"/>
  <c r="U46" i="25"/>
  <c r="AE44" i="25"/>
  <c r="W45" i="25"/>
  <c r="W44" i="25"/>
  <c r="Y44" i="25"/>
  <c r="AB46" i="25"/>
  <c r="AB45" i="25"/>
  <c r="AB44" i="25"/>
  <c r="AB47" i="25"/>
  <c r="S47" i="25"/>
  <c r="S46" i="25"/>
  <c r="S45" i="25"/>
  <c r="S44" i="25"/>
  <c r="AC48" i="25"/>
  <c r="AC45" i="25"/>
  <c r="T46" i="25"/>
  <c r="T45" i="25"/>
  <c r="T44" i="25"/>
  <c r="S48" i="25"/>
  <c r="AD45" i="25"/>
  <c r="AD44" i="25"/>
  <c r="AD47" i="25"/>
  <c r="AB48" i="25"/>
  <c r="U48" i="25"/>
  <c r="U45" i="25"/>
  <c r="T47" i="25"/>
  <c r="V45" i="25"/>
  <c r="V44" i="25"/>
  <c r="V47" i="25"/>
  <c r="T48" i="25"/>
  <c r="U47" i="25"/>
  <c r="X44" i="25"/>
  <c r="X47" i="25"/>
  <c r="X46" i="25"/>
  <c r="Y47" i="25"/>
  <c r="AC47" i="25"/>
  <c r="Z47" i="25"/>
  <c r="Z48" i="25"/>
  <c r="Z46" i="25"/>
  <c r="Z45" i="25"/>
  <c r="V46" i="25"/>
  <c r="AA47" i="25"/>
  <c r="AA46" i="25"/>
  <c r="AA45" i="25"/>
  <c r="AE48" i="25"/>
  <c r="W48" i="25"/>
  <c r="U44" i="25"/>
  <c r="AC44" i="25"/>
  <c r="Y46" i="25"/>
  <c r="W47" i="25"/>
  <c r="AE47" i="25"/>
  <c r="Y48" i="25"/>
  <c r="AQ20" i="25" l="1"/>
  <c r="AR20" i="25"/>
  <c r="AS20" i="25"/>
  <c r="AT20" i="25"/>
  <c r="AP20" i="25"/>
  <c r="AV17" i="25"/>
  <c r="AV16" i="25"/>
  <c r="AV11" i="25"/>
  <c r="AV14" i="25"/>
  <c r="AV6" i="25"/>
  <c r="AI20" i="25"/>
  <c r="AV5" i="25"/>
  <c r="AJ20" i="25"/>
  <c r="AV9" i="25"/>
  <c r="AV8" i="25"/>
  <c r="AM20" i="25"/>
  <c r="AO20" i="25"/>
  <c r="AV15" i="25"/>
  <c r="AV12" i="25"/>
  <c r="AV7" i="25"/>
  <c r="AN20" i="25"/>
  <c r="AK20" i="25"/>
  <c r="AL20" i="25"/>
  <c r="AV10" i="25"/>
  <c r="AV13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airingListTemplate (4)" type="6" refreshedVersion="6" background="1" saveData="1">
    <textPr sourceFile="/Users/gustavhultgren/Downloads/pairingListTemplate (4).csv" decimal="," thousands=" 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<sst xmlns="http://schemas.openxmlformats.org/spreadsheetml/2006/main" count="64" uniqueCount="46">
  <si>
    <t>Name</t>
  </si>
  <si>
    <t>ID</t>
  </si>
  <si>
    <t>Race</t>
  </si>
  <si>
    <t>Team</t>
  </si>
  <si>
    <t>-</t>
  </si>
  <si>
    <t>Short name</t>
  </si>
  <si>
    <t>Boat 1</t>
  </si>
  <si>
    <t>Boat 2</t>
  </si>
  <si>
    <t>Boat 3</t>
  </si>
  <si>
    <t>Boat 4</t>
  </si>
  <si>
    <t>Boat 5</t>
  </si>
  <si>
    <t>Boat 6</t>
  </si>
  <si>
    <t>Control matrix</t>
  </si>
  <si>
    <t>Number of times in each boat</t>
  </si>
  <si>
    <t>Flight</t>
  </si>
  <si>
    <t>Group</t>
  </si>
  <si>
    <t>Flight and boat assignment</t>
  </si>
  <si>
    <t>Highligt boat nr</t>
  </si>
  <si>
    <t xml:space="preserve">Races of rest in between </t>
  </si>
  <si>
    <t>Break length</t>
  </si>
  <si>
    <t>Klubbnamn 1</t>
  </si>
  <si>
    <t>Klubb 1</t>
  </si>
  <si>
    <t>Klubbnamn 2</t>
  </si>
  <si>
    <t>Klubb 2</t>
  </si>
  <si>
    <t>Klubbnamn 3</t>
  </si>
  <si>
    <t>Klubb 3</t>
  </si>
  <si>
    <t>Klubbnamn 4</t>
  </si>
  <si>
    <t>Klubb 4</t>
  </si>
  <si>
    <t>Klubbnamn 5</t>
  </si>
  <si>
    <t>Klubb 5</t>
  </si>
  <si>
    <t>Klubbnamn 6</t>
  </si>
  <si>
    <t>Klubb 6</t>
  </si>
  <si>
    <t>Klubbnamn 7</t>
  </si>
  <si>
    <t>Klubb 7</t>
  </si>
  <si>
    <t>Klubbnamn 8</t>
  </si>
  <si>
    <t>Klubb 8</t>
  </si>
  <si>
    <t>Klubbnamn 9</t>
  </si>
  <si>
    <t>Klubb 9</t>
  </si>
  <si>
    <t>Klubbnamn 10</t>
  </si>
  <si>
    <t>Klubb 10</t>
  </si>
  <si>
    <t>Klubbnamn 11</t>
  </si>
  <si>
    <t>Klubb 11</t>
  </si>
  <si>
    <t>Klubbnamn 12</t>
  </si>
  <si>
    <t>Klubb 12</t>
  </si>
  <si>
    <t>Klubbnamn 13</t>
  </si>
  <si>
    <t>Klubb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</si>
</sst>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5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2" borderId="16" xfId="0" quotePrefix="1" applyFont="1" applyFill="1" applyBorder="1" applyAlignment="1">
      <alignment horizontal="center"/>
    </xf>
    <xf numFmtId="0" fontId="4" fillId="2" borderId="17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quotePrefix="1" applyFont="1" applyFill="1" applyBorder="1" applyAlignment="1">
      <alignment horizontal="center"/>
    </xf>
    <xf numFmtId="0" fontId="4" fillId="2" borderId="21" xfId="0" quotePrefix="1" applyFont="1" applyFill="1" applyBorder="1" applyAlignment="1">
      <alignment horizontal="center"/>
    </xf>
    <xf numFmtId="0" fontId="4" fillId="2" borderId="19" xfId="0" quotePrefix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textRotation="90" wrapText="1"/>
    </xf>
    <xf numFmtId="0" fontId="0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right" textRotation="90"/>
    </xf>
    <xf numFmtId="0" fontId="11" fillId="3" borderId="7" xfId="0" applyFont="1" applyFill="1" applyBorder="1" applyAlignment="1">
      <alignment horizontal="center"/>
    </xf>
    <xf numFmtId="0" fontId="11" fillId="3" borderId="7" xfId="1" applyFont="1" applyFill="1" applyBorder="1" applyAlignment="1"/>
    <xf numFmtId="0" fontId="12" fillId="4" borderId="0" xfId="0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3" fillId="5" borderId="14" xfId="1" applyFont="1" applyFill="1" applyBorder="1" applyAlignment="1">
      <alignment vertical="center"/>
    </xf>
    <xf numFmtId="0" fontId="13" fillId="5" borderId="14" xfId="1" applyFont="1" applyFill="1" applyBorder="1" applyAlignment="1"/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5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Följd hyperlänk" xfId="277" builtinId="9" hidden="1"/>
    <cellStyle name="Följd hyperlänk" xfId="279" builtinId="9" hidden="1"/>
    <cellStyle name="Följd hyperlänk" xfId="281" builtinId="9" hidden="1"/>
    <cellStyle name="Följd hyperlänk" xfId="283" builtinId="9" hidden="1"/>
    <cellStyle name="Följd hyperlänk" xfId="285" builtinId="9" hidden="1"/>
    <cellStyle name="Följd hyperlänk" xfId="287" builtinId="9" hidden="1"/>
    <cellStyle name="Följd hyperlänk" xfId="289" builtinId="9" hidden="1"/>
    <cellStyle name="Följd hyperlänk" xfId="291" builtinId="9" hidden="1"/>
    <cellStyle name="Följd hyperlänk" xfId="293" builtinId="9" hidden="1"/>
    <cellStyle name="Följd hyperlänk" xfId="295" builtinId="9" hidden="1"/>
    <cellStyle name="Följd hyperlänk" xfId="297" builtinId="9" hidden="1"/>
    <cellStyle name="Följd hyperlänk" xfId="299" builtinId="9" hidden="1"/>
    <cellStyle name="Följd hyperlänk" xfId="301" builtinId="9" hidden="1"/>
    <cellStyle name="Följd hyperlänk" xfId="303" builtinId="9" hidden="1"/>
    <cellStyle name="Följd hyperlänk" xfId="305" builtinId="9" hidden="1"/>
    <cellStyle name="Följd hyperlänk" xfId="307" builtinId="9" hidden="1"/>
    <cellStyle name="Följd hyperlänk" xfId="309" builtinId="9" hidden="1"/>
    <cellStyle name="Följd hyperlänk" xfId="311" builtinId="9" hidden="1"/>
    <cellStyle name="Följd hyperlänk" xfId="313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Hyperlänk" xfId="276" builtinId="8" hidden="1"/>
    <cellStyle name="Hyperlänk" xfId="278" builtinId="8" hidden="1"/>
    <cellStyle name="Hyperlänk" xfId="280" builtinId="8" hidden="1"/>
    <cellStyle name="Hyperlänk" xfId="282" builtinId="8" hidden="1"/>
    <cellStyle name="Hyperlänk" xfId="284" builtinId="8" hidden="1"/>
    <cellStyle name="Hyperlänk" xfId="286" builtinId="8" hidden="1"/>
    <cellStyle name="Hyperlänk" xfId="288" builtinId="8" hidden="1"/>
    <cellStyle name="Hyperlänk" xfId="290" builtinId="8" hidden="1"/>
    <cellStyle name="Hyperlänk" xfId="292" builtinId="8" hidden="1"/>
    <cellStyle name="Hyperlänk" xfId="294" builtinId="8" hidden="1"/>
    <cellStyle name="Hyperlänk" xfId="296" builtinId="8" hidden="1"/>
    <cellStyle name="Hyperlänk" xfId="298" builtinId="8" hidden="1"/>
    <cellStyle name="Hyperlänk" xfId="300" builtinId="8" hidden="1"/>
    <cellStyle name="Hyperlänk" xfId="302" builtinId="8" hidden="1"/>
    <cellStyle name="Hyperlänk" xfId="304" builtinId="8" hidden="1"/>
    <cellStyle name="Hyperlänk" xfId="306" builtinId="8" hidden="1"/>
    <cellStyle name="Hyperlänk" xfId="308" builtinId="8" hidden="1"/>
    <cellStyle name="Hyperlänk" xfId="310" builtinId="8" hidden="1"/>
    <cellStyle name="Hyperlänk" xfId="312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Normal" xfId="0" builtinId="0"/>
    <cellStyle name="Normal 2" xfId="100" xr:uid="{00000000-0005-0000-0000-00005F010000}"/>
    <cellStyle name="Normal 3" xfId="99" xr:uid="{00000000-0005-0000-0000-000060010000}"/>
    <cellStyle name="Normal 4" xfId="107" xr:uid="{00000000-0005-0000-0000-000061010000}"/>
    <cellStyle name="Normal 5" xfId="314" xr:uid="{00000000-0005-0000-0000-000062010000}"/>
    <cellStyle name="Standard 2" xfId="1" xr:uid="{00000000-0005-0000-0000-000064010000}"/>
    <cellStyle name="Standard 2 2" xfId="98" xr:uid="{00000000-0005-0000-0000-000065010000}"/>
  </cellStyles>
  <dxfs count="102"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32C8"/>
      <color rgb="FFFA00FA"/>
      <color rgb="FF64C8FA"/>
      <color rgb="FFFAFA00"/>
      <color rgb="FF009600"/>
      <color rgb="FF009900"/>
      <color rgb="FF0033CC"/>
      <color rgb="FF66CCFF"/>
      <color rgb="FFFF00FF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iringListTemplate (4)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D19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ColWidth="7.1640625" defaultRowHeight="19" x14ac:dyDescent="0.25"/>
  <cols>
    <col min="1" max="1" width="7.1640625" style="75"/>
    <col min="2" max="2" width="8.5" style="76" customWidth="1"/>
    <col min="3" max="3" width="20.6640625" style="77" customWidth="1"/>
    <col min="4" max="4" width="15.1640625" style="78" bestFit="1" customWidth="1"/>
    <col min="5" max="16384" width="7.1640625" style="26"/>
  </cols>
  <sheetData>
    <row r="1" spans="1:4" x14ac:dyDescent="0.25">
      <c r="A1" s="67"/>
      <c r="B1" s="67" t="s">
        <v>1</v>
      </c>
      <c r="C1" s="68" t="s">
        <v>0</v>
      </c>
      <c r="D1" s="68" t="s">
        <v>5</v>
      </c>
    </row>
    <row r="2" spans="1:4" x14ac:dyDescent="0.25">
      <c r="A2" s="69">
        <v>1</v>
      </c>
      <c r="B2" s="70">
        <v>1</v>
      </c>
      <c r="C2" s="79" t="s">
        <v>20</v>
      </c>
      <c r="D2" s="80" t="s">
        <v>21</v>
      </c>
    </row>
    <row r="3" spans="1:4" x14ac:dyDescent="0.25">
      <c r="A3" s="69">
        <v>2</v>
      </c>
      <c r="B3" s="70">
        <v>2</v>
      </c>
      <c r="C3" s="79" t="s">
        <v>22</v>
      </c>
      <c r="D3" s="80" t="s">
        <v>23</v>
      </c>
    </row>
    <row r="4" spans="1:4" x14ac:dyDescent="0.25">
      <c r="A4" s="69">
        <v>3</v>
      </c>
      <c r="B4" s="70">
        <v>3</v>
      </c>
      <c r="C4" s="79" t="s">
        <v>24</v>
      </c>
      <c r="D4" s="80" t="s">
        <v>25</v>
      </c>
    </row>
    <row r="5" spans="1:4" x14ac:dyDescent="0.25">
      <c r="A5" s="69">
        <v>4</v>
      </c>
      <c r="B5" s="70">
        <v>4</v>
      </c>
      <c r="C5" s="79" t="s">
        <v>26</v>
      </c>
      <c r="D5" s="80" t="s">
        <v>27</v>
      </c>
    </row>
    <row r="6" spans="1:4" x14ac:dyDescent="0.25">
      <c r="A6" s="69">
        <v>5</v>
      </c>
      <c r="B6" s="70">
        <v>5</v>
      </c>
      <c r="C6" s="79" t="s">
        <v>28</v>
      </c>
      <c r="D6" s="80" t="s">
        <v>29</v>
      </c>
    </row>
    <row r="7" spans="1:4" x14ac:dyDescent="0.25">
      <c r="A7" s="69">
        <v>6</v>
      </c>
      <c r="B7" s="70">
        <v>6</v>
      </c>
      <c r="C7" s="79" t="s">
        <v>30</v>
      </c>
      <c r="D7" s="80" t="s">
        <v>31</v>
      </c>
    </row>
    <row r="8" spans="1:4" x14ac:dyDescent="0.25">
      <c r="A8" s="69">
        <v>7</v>
      </c>
      <c r="B8" s="70">
        <v>7</v>
      </c>
      <c r="C8" s="79" t="s">
        <v>32</v>
      </c>
      <c r="D8" s="80" t="s">
        <v>33</v>
      </c>
    </row>
    <row r="9" spans="1:4" x14ac:dyDescent="0.25">
      <c r="A9" s="69">
        <v>8</v>
      </c>
      <c r="B9" s="70">
        <v>8</v>
      </c>
      <c r="C9" s="79" t="s">
        <v>34</v>
      </c>
      <c r="D9" s="80" t="s">
        <v>35</v>
      </c>
    </row>
    <row r="10" spans="1:4" x14ac:dyDescent="0.25">
      <c r="A10" s="69">
        <v>9</v>
      </c>
      <c r="B10" s="70">
        <v>9</v>
      </c>
      <c r="C10" s="79" t="s">
        <v>36</v>
      </c>
      <c r="D10" s="80" t="s">
        <v>37</v>
      </c>
    </row>
    <row r="11" spans="1:4" x14ac:dyDescent="0.25">
      <c r="A11" s="69">
        <v>10</v>
      </c>
      <c r="B11" s="70">
        <v>10</v>
      </c>
      <c r="C11" s="79" t="s">
        <v>38</v>
      </c>
      <c r="D11" s="80" t="s">
        <v>39</v>
      </c>
    </row>
    <row r="12" spans="1:4" x14ac:dyDescent="0.25">
      <c r="A12" s="69">
        <v>11</v>
      </c>
      <c r="B12" s="70">
        <v>11</v>
      </c>
      <c r="C12" s="79" t="s">
        <v>40</v>
      </c>
      <c r="D12" s="80" t="s">
        <v>41</v>
      </c>
    </row>
    <row r="13" spans="1:4" x14ac:dyDescent="0.25">
      <c r="A13" s="69">
        <v>12</v>
      </c>
      <c r="B13" s="70">
        <v>12</v>
      </c>
      <c r="C13" s="79" t="s">
        <v>42</v>
      </c>
      <c r="D13" s="80" t="s">
        <v>43</v>
      </c>
    </row>
    <row r="14" spans="1:4" x14ac:dyDescent="0.25">
      <c r="A14" s="69">
        <v>13</v>
      </c>
      <c r="B14" s="70">
        <v>13</v>
      </c>
      <c r="C14" s="79" t="s">
        <v>44</v>
      </c>
      <c r="D14" s="80" t="s">
        <v>45</v>
      </c>
    </row>
    <row r="15" spans="1:4" x14ac:dyDescent="0.25">
      <c r="A15" s="71"/>
      <c r="B15" s="72"/>
      <c r="C15" s="73"/>
      <c r="D15" s="74"/>
    </row>
    <row r="16" spans="1:4" x14ac:dyDescent="0.25">
      <c r="A16" s="71"/>
      <c r="B16" s="72"/>
      <c r="C16" s="73"/>
      <c r="D16" s="74"/>
    </row>
    <row r="17" spans="1:4" x14ac:dyDescent="0.25">
      <c r="A17" s="71"/>
      <c r="B17" s="72"/>
      <c r="C17" s="73"/>
      <c r="D17" s="74"/>
    </row>
    <row r="18" spans="1:4" x14ac:dyDescent="0.25">
      <c r="A18" s="71"/>
      <c r="B18" s="72"/>
      <c r="C18" s="73"/>
      <c r="D18" s="74"/>
    </row>
    <row r="19" spans="1:4" x14ac:dyDescent="0.25">
      <c r="A19" s="71"/>
      <c r="B19" s="72"/>
      <c r="C19" s="73"/>
      <c r="D19" s="74"/>
    </row>
  </sheetData>
  <autoFilter ref="A1:D19" xr:uid="{00000000-0009-0000-0000-000000000000}"/>
  <sortState ref="A2:D20">
    <sortCondition ref="A1"/>
  </sortState>
  <phoneticPr fontId="7" type="noConversion"/>
  <printOptions gridLines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&amp;L&amp;20&amp;A&amp;R&amp;D</oddHead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V52"/>
  <sheetViews>
    <sheetView showGridLines="0" zoomScale="161" zoomScaleNormal="161" workbookViewId="0">
      <pane ySplit="3" topLeftCell="A8" activePane="bottomLeft" state="frozen"/>
      <selection pane="bottomLeft" activeCell="J1" sqref="J1:AY1048576"/>
    </sheetView>
  </sheetViews>
  <sheetFormatPr baseColWidth="10" defaultColWidth="5.83203125" defaultRowHeight="15" x14ac:dyDescent="0.2"/>
  <cols>
    <col min="1" max="1" width="5.83203125" style="26"/>
    <col min="2" max="2" width="5.1640625" style="2" bestFit="1" customWidth="1"/>
    <col min="3" max="8" width="6.33203125" style="8" bestFit="1" customWidth="1"/>
    <col min="9" max="9" width="5.83203125" style="8"/>
    <col min="10" max="10" width="5.6640625" style="8" hidden="1" customWidth="1"/>
    <col min="11" max="16" width="6.33203125" style="8" hidden="1" customWidth="1"/>
    <col min="17" max="17" width="0" style="26" hidden="1" customWidth="1"/>
    <col min="18" max="31" width="3.6640625" style="19" hidden="1" customWidth="1"/>
    <col min="32" max="34" width="0" style="26" hidden="1" customWidth="1"/>
    <col min="35" max="48" width="3.33203125" style="26" hidden="1" customWidth="1"/>
    <col min="49" max="51" width="0" style="26" hidden="1" customWidth="1"/>
    <col min="52" max="16384" width="5.83203125" style="26"/>
  </cols>
  <sheetData>
    <row r="1" spans="1:48" x14ac:dyDescent="0.2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48" s="35" customFormat="1" x14ac:dyDescent="0.2">
      <c r="B2" s="27" t="s">
        <v>16</v>
      </c>
      <c r="C2" s="34"/>
      <c r="D2" s="34"/>
      <c r="E2" s="34"/>
      <c r="F2" s="34"/>
      <c r="G2" s="34"/>
      <c r="H2" s="34"/>
      <c r="I2" s="34"/>
      <c r="J2" s="27" t="s">
        <v>13</v>
      </c>
      <c r="K2" s="34"/>
      <c r="L2" s="34"/>
      <c r="M2" s="34"/>
      <c r="N2" s="34"/>
      <c r="O2" s="34"/>
      <c r="P2" s="34"/>
      <c r="R2" s="36" t="s">
        <v>12</v>
      </c>
    </row>
    <row r="3" spans="1:48" x14ac:dyDescent="0.2">
      <c r="B3" s="16" t="s">
        <v>2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J3" s="3" t="s">
        <v>3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5" t="s">
        <v>11</v>
      </c>
      <c r="R3" s="30" t="s">
        <v>4</v>
      </c>
      <c r="S3" s="31">
        <v>1</v>
      </c>
      <c r="T3" s="32">
        <v>2</v>
      </c>
      <c r="U3" s="31">
        <v>3</v>
      </c>
      <c r="V3" s="31">
        <v>4</v>
      </c>
      <c r="W3" s="32">
        <v>5</v>
      </c>
      <c r="X3" s="31">
        <v>6</v>
      </c>
      <c r="Y3" s="31">
        <v>7</v>
      </c>
      <c r="Z3" s="32">
        <v>8</v>
      </c>
      <c r="AA3" s="31">
        <v>9</v>
      </c>
      <c r="AB3" s="31">
        <v>10</v>
      </c>
      <c r="AC3" s="32">
        <v>11</v>
      </c>
      <c r="AD3" s="31">
        <v>12</v>
      </c>
      <c r="AE3" s="33">
        <v>13</v>
      </c>
      <c r="AH3" s="62" t="s">
        <v>18</v>
      </c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</row>
    <row r="4" spans="1:48" x14ac:dyDescent="0.2">
      <c r="A4" s="65">
        <v>1</v>
      </c>
      <c r="B4" s="13">
        <v>1</v>
      </c>
      <c r="C4" s="20">
        <v>12</v>
      </c>
      <c r="D4" s="20">
        <v>13</v>
      </c>
      <c r="E4" s="20">
        <v>5</v>
      </c>
      <c r="F4" s="20">
        <v>8</v>
      </c>
      <c r="G4" s="20"/>
      <c r="H4" s="21"/>
      <c r="I4" s="8">
        <f>SUM(C4:H6)</f>
        <v>91</v>
      </c>
      <c r="J4" s="6">
        <v>1</v>
      </c>
      <c r="K4" s="9">
        <f t="shared" ref="K4:K21" si="0">COUNTIF(C:C,$J4)</f>
        <v>3</v>
      </c>
      <c r="L4" s="9">
        <f t="shared" ref="L4:L21" si="1">COUNTIF(D:D,$J4)</f>
        <v>2</v>
      </c>
      <c r="M4" s="9">
        <f t="shared" ref="M4:M21" si="2">COUNTIF(E:E,$J4)</f>
        <v>2</v>
      </c>
      <c r="N4" s="9">
        <f t="shared" ref="N4:N21" si="3">COUNTIF(F:F,$J4)</f>
        <v>4</v>
      </c>
      <c r="O4" s="9">
        <f t="shared" ref="O4:O21" si="4">COUNTIF(G:G,$J4)</f>
        <v>4</v>
      </c>
      <c r="P4" s="10">
        <f t="shared" ref="P4:P21" si="5">COUNTIF(H:H,$J4)</f>
        <v>0</v>
      </c>
      <c r="R4" s="28">
        <v>1</v>
      </c>
      <c r="S4" s="9"/>
      <c r="T4" s="9">
        <f t="shared" ref="T4:AE4" si="6">IF(COUNTIF($C$4:$H$4,$R4)+COUNTIF($C$4:$H$4,T$3)&gt;1,1,0)+IF(COUNTIF($C$5:$H$5,$R4)+COUNTIF($C$5:$H$5,T$3)&gt;1,1,0)+IF(COUNTIF($C$6:$H$6,$R4)+COUNTIF($C$6:$H$6,T$3)&gt;1,1,0)+IF(COUNTIF($C$7:$H$7,$R4)+COUNTIF($C$7:$H$7,T$3)&gt;1,1,0)+IF(COUNTIF($C$8:$H$8,$R4)+COUNTIF($C$8:$H$8,T$3)&gt;1,1,0)+IF(COUNTIF($C$9:$H$9,$R4)+COUNTIF($C$9:$H$9,T$3)&gt;1,1,0)+IF(COUNTIF($C$10:$H$10,$R4)+COUNTIF($C$10:$H$10,T$3)&gt;1,1,0)+IF(COUNTIF($C$11:$H$11,$R4)+COUNTIF($C$11:$H$11,T$3)&gt;1,1,0)+IF(COUNTIF($C$12:$H$12,$R4)+COUNTIF($C$12:$H$12,T$3)&gt;1,1,0)+IF(COUNTIF($C$13:$H$13,$R4)+COUNTIF($C$13:$H$13,T$3)&gt;1,1,0)+IF(COUNTIF($C$14:$H$14,$R4)+COUNTIF($C$14:$H$14,T$3)&gt;1,1,0)+IF(COUNTIF($C$15:$H$15,$R4)+COUNTIF($C$15:$H$15,T$3)&gt;1,1,0)+IF(COUNTIF($C$16:$H$16,$R4)+COUNTIF($C$16:$H$16,T$3)&gt;1,1,0)+IF(COUNTIF($C$17:$H$17,$R4)+COUNTIF($C$17:$H$17,T$3)&gt;1,1,0)+IF(COUNTIF($C$18:$H$18,$R4)+COUNTIF($C$18:$H$18,T$3)&gt;1,1,0)+IF(COUNTIF($C$19:$H$19,$R4)+COUNTIF($C$19:$H$19,T$3)&gt;1,1,0)+IF(COUNTIF($C$20:$H$20,$R4)+COUNTIF($C$20:$H$20,T$3)&gt;1,1,0)+IF(COUNTIF($C$21:$H$21,$R4)+COUNTIF($C$21:$H$21,T$3)&gt;1,1,0)+IF(COUNTIF($C$22:$H$22,$R4)+COUNTIF($C$22:$H$22,T$3)&gt;1,1,0)+IF(COUNTIF($C$23:$H$23,$R4)+COUNTIF($C$23:$H$23,T$3)&gt;1,1,0)+IF(COUNTIF($C$24:$H$24,$R4)+COUNTIF($C$24:$H$24,T$3)&gt;1,1,0)+IF(COUNTIF($C$25:$H$25,$R4)+COUNTIF($C$25:$H$25,T$3)&gt;1,1,0)+IF(COUNTIF($C$26:$H$26,$R4)+COUNTIF($C$26:$H$26,T$3)&gt;1,1,0)+IF(COUNTIF($C$27:$H$27,$R4)+COUNTIF($C$27:$H$27,T$3)&gt;1,1,0)+IF(COUNTIF($C$28:$H$28,$R4)+COUNTIF($C$28:$H$28,T$3)&gt;1,1,0)+IF(COUNTIF($C$29:$H$29,$R4)+COUNTIF($C$29:$H$29,T$3)&gt;1,1,0)+IF(COUNTIF($C$30:$H$30,$R4)+COUNTIF($C$30:$H$30,T$3)&gt;1,1,0)+IF(COUNTIF($C$31:$H$31,$R4)+COUNTIF($C$31:$H$31,T$3)&gt;1,1,0)+IF(COUNTIF($C$32:$H$32,$R4)+COUNTIF($C$32:$H$32,T$3)&gt;1,1,0)+IF(COUNTIF($C$33:$H$33,$R4)+COUNTIF($C$33:$H$33,T$3)&gt;1,1,0)+IF(COUNTIF($C$34:$H$34,$R4)+COUNTIF($C$34:$H$34,T$3)&gt;1,1,0)+IF(COUNTIF($C$35:$H$35,$R4)+COUNTIF($C$35:$H$35,T$3)&gt;1,1,0)+IF(COUNTIF($C$36:$H$36,$R4)+COUNTIF($C$36:$H$36,T$3)&gt;1,1,0)+IF(COUNTIF($C$37:$H$37,$R4)+COUNTIF($C$37:$H$37,T$3)&gt;1,1,0)+IF(COUNTIF($C$38:$H$38,$R4)+COUNTIF($C$38:$H$38,T$3)&gt;1,1,0)+IF(COUNTIF($C$39:$H$39,$R4)+COUNTIF($C$39:$H$39,T$3)&gt;1,1,0)+IF(COUNTIF($C$40:$H$40,$R4)+COUNTIF($C$40:$H$40,T$3)&gt;1,1,0)+IF(COUNTIF($C$41:$H$41,$R4)+COUNTIF($C$41:$H$41,T$3)&gt;1,1,0)+IF(COUNTIF($C$42:$H$42,$R4)+COUNTIF($C$42:$H$42,T$3)&gt;1,1,0)+IF(COUNTIF($C$43:$H$43,$R4)+COUNTIF($C$43:$H$43,T$3)&gt;1,1,0)+IF(COUNTIF($C$44:$H$44,$R4)+COUNTIF($C$44:$H$44,T$3)&gt;1,1,0)+IF(COUNTIF($C$45:$H$45,$R4)+COUNTIF($C$45:$H$45,T$3)&gt;1,1,0)+IF(COUNTIF($C$46:$H$46,$R4)+COUNTIF($C$46:$H$46,T$3)&gt;1,1,0)+IF(COUNTIF($C$47:$H$47,$R4)+COUNTIF($C$47:$H$47,T$3)&gt;1,1,0)+IF(COUNTIF($C$48:$H$48,$R4)+COUNTIF($C$48:$H$48,T$3)&gt;1,1,0)</f>
        <v>6</v>
      </c>
      <c r="U4" s="9">
        <f t="shared" si="6"/>
        <v>1</v>
      </c>
      <c r="V4" s="9">
        <f t="shared" si="6"/>
        <v>4</v>
      </c>
      <c r="W4" s="9">
        <f t="shared" si="6"/>
        <v>3</v>
      </c>
      <c r="X4" s="9">
        <f t="shared" si="6"/>
        <v>2</v>
      </c>
      <c r="Y4" s="9">
        <f t="shared" si="6"/>
        <v>3</v>
      </c>
      <c r="Z4" s="9">
        <f t="shared" si="6"/>
        <v>5</v>
      </c>
      <c r="AA4" s="9">
        <f t="shared" si="6"/>
        <v>5</v>
      </c>
      <c r="AB4" s="9">
        <f t="shared" si="6"/>
        <v>4</v>
      </c>
      <c r="AC4" s="9">
        <f t="shared" si="6"/>
        <v>6</v>
      </c>
      <c r="AD4" s="9">
        <f t="shared" si="6"/>
        <v>8</v>
      </c>
      <c r="AE4" s="10">
        <f t="shared" si="6"/>
        <v>4</v>
      </c>
      <c r="AG4" s="49"/>
      <c r="AH4" s="30" t="s">
        <v>4</v>
      </c>
      <c r="AI4" s="31">
        <v>1</v>
      </c>
      <c r="AJ4" s="32">
        <v>2</v>
      </c>
      <c r="AK4" s="31">
        <v>3</v>
      </c>
      <c r="AL4" s="31">
        <v>4</v>
      </c>
      <c r="AM4" s="32">
        <v>5</v>
      </c>
      <c r="AN4" s="31">
        <v>6</v>
      </c>
      <c r="AO4" s="31">
        <v>7</v>
      </c>
      <c r="AP4" s="32">
        <v>8</v>
      </c>
      <c r="AQ4" s="31">
        <v>9</v>
      </c>
      <c r="AR4" s="31">
        <v>10</v>
      </c>
      <c r="AS4" s="32">
        <v>11</v>
      </c>
      <c r="AT4" s="31">
        <v>12</v>
      </c>
      <c r="AU4" s="33">
        <v>13</v>
      </c>
    </row>
    <row r="5" spans="1:48" x14ac:dyDescent="0.2">
      <c r="A5" s="65"/>
      <c r="B5" s="14">
        <v>2</v>
      </c>
      <c r="C5" s="22">
        <v>10</v>
      </c>
      <c r="D5" s="22">
        <v>9</v>
      </c>
      <c r="E5" s="22">
        <v>1</v>
      </c>
      <c r="F5" s="22">
        <v>11</v>
      </c>
      <c r="G5" s="22"/>
      <c r="H5" s="23"/>
      <c r="J5" s="6">
        <v>2</v>
      </c>
      <c r="K5" s="9">
        <f t="shared" si="0"/>
        <v>3</v>
      </c>
      <c r="L5" s="9">
        <f t="shared" si="1"/>
        <v>4</v>
      </c>
      <c r="M5" s="9">
        <f t="shared" si="2"/>
        <v>3</v>
      </c>
      <c r="N5" s="9">
        <f t="shared" si="3"/>
        <v>1</v>
      </c>
      <c r="O5" s="9">
        <f t="shared" si="4"/>
        <v>4</v>
      </c>
      <c r="P5" s="10">
        <f t="shared" si="5"/>
        <v>0</v>
      </c>
      <c r="R5" s="28">
        <v>2</v>
      </c>
      <c r="S5" s="9"/>
      <c r="T5" s="9"/>
      <c r="U5" s="9">
        <f t="shared" ref="U5:AE5" si="7">IF(COUNTIF($C$4:$H$4,$R5)+COUNTIF($C$4:$H$4,U$3)&gt;1,1,0)+IF(COUNTIF($C$5:$H$5,$R5)+COUNTIF($C$5:$H$5,U$3)&gt;1,1,0)+IF(COUNTIF($C$6:$H$6,$R5)+COUNTIF($C$6:$H$6,U$3)&gt;1,1,0)+IF(COUNTIF($C$7:$H$7,$R5)+COUNTIF($C$7:$H$7,U$3)&gt;1,1,0)+IF(COUNTIF($C$8:$H$8,$R5)+COUNTIF($C$8:$H$8,U$3)&gt;1,1,0)+IF(COUNTIF($C$9:$H$9,$R5)+COUNTIF($C$9:$H$9,U$3)&gt;1,1,0)+IF(COUNTIF($C$10:$H$10,$R5)+COUNTIF($C$10:$H$10,U$3)&gt;1,1,0)+IF(COUNTIF($C$11:$H$11,$R5)+COUNTIF($C$11:$H$11,U$3)&gt;1,1,0)+IF(COUNTIF($C$12:$H$12,$R5)+COUNTIF($C$12:$H$12,U$3)&gt;1,1,0)+IF(COUNTIF($C$13:$H$13,$R5)+COUNTIF($C$13:$H$13,U$3)&gt;1,1,0)+IF(COUNTIF($C$14:$H$14,$R5)+COUNTIF($C$14:$H$14,U$3)&gt;1,1,0)+IF(COUNTIF($C$15:$H$15,$R5)+COUNTIF($C$15:$H$15,U$3)&gt;1,1,0)+IF(COUNTIF($C$16:$H$16,$R5)+COUNTIF($C$16:$H$16,U$3)&gt;1,1,0)+IF(COUNTIF($C$17:$H$17,$R5)+COUNTIF($C$17:$H$17,U$3)&gt;1,1,0)+IF(COUNTIF($C$18:$H$18,$R5)+COUNTIF($C$18:$H$18,U$3)&gt;1,1,0)+IF(COUNTIF($C$19:$H$19,$R5)+COUNTIF($C$19:$H$19,U$3)&gt;1,1,0)+IF(COUNTIF($C$20:$H$20,$R5)+COUNTIF($C$20:$H$20,U$3)&gt;1,1,0)+IF(COUNTIF($C$21:$H$21,$R5)+COUNTIF($C$21:$H$21,U$3)&gt;1,1,0)+IF(COUNTIF($C$22:$H$22,$R5)+COUNTIF($C$22:$H$22,U$3)&gt;1,1,0)+IF(COUNTIF($C$23:$H$23,$R5)+COUNTIF($C$23:$H$23,U$3)&gt;1,1,0)+IF(COUNTIF($C$24:$H$24,$R5)+COUNTIF($C$24:$H$24,U$3)&gt;1,1,0)+IF(COUNTIF($C$25:$H$25,$R5)+COUNTIF($C$25:$H$25,U$3)&gt;1,1,0)+IF(COUNTIF($C$26:$H$26,$R5)+COUNTIF($C$26:$H$26,U$3)&gt;1,1,0)+IF(COUNTIF($C$27:$H$27,$R5)+COUNTIF($C$27:$H$27,U$3)&gt;1,1,0)+IF(COUNTIF($C$28:$H$28,$R5)+COUNTIF($C$28:$H$28,U$3)&gt;1,1,0)+IF(COUNTIF($C$29:$H$29,$R5)+COUNTIF($C$29:$H$29,U$3)&gt;1,1,0)+IF(COUNTIF($C$30:$H$30,$R5)+COUNTIF($C$30:$H$30,U$3)&gt;1,1,0)+IF(COUNTIF($C$31:$H$31,$R5)+COUNTIF($C$31:$H$31,U$3)&gt;1,1,0)+IF(COUNTIF($C$32:$H$32,$R5)+COUNTIF($C$32:$H$32,U$3)&gt;1,1,0)+IF(COUNTIF($C$33:$H$33,$R5)+COUNTIF($C$33:$H$33,U$3)&gt;1,1,0)+IF(COUNTIF($C$34:$H$34,$R5)+COUNTIF($C$34:$H$34,U$3)&gt;1,1,0)+IF(COUNTIF($C$35:$H$35,$R5)+COUNTIF($C$35:$H$35,U$3)&gt;1,1,0)+IF(COUNTIF($C$36:$H$36,$R5)+COUNTIF($C$36:$H$36,U$3)&gt;1,1,0)+IF(COUNTIF($C$37:$H$37,$R5)+COUNTIF($C$37:$H$37,U$3)&gt;1,1,0)+IF(COUNTIF($C$38:$H$38,$R5)+COUNTIF($C$38:$H$38,U$3)&gt;1,1,0)+IF(COUNTIF($C$39:$H$39,$R5)+COUNTIF($C$39:$H$39,U$3)&gt;1,1,0)+IF(COUNTIF($C$40:$H$40,$R5)+COUNTIF($C$40:$H$40,U$3)&gt;1,1,0)+IF(COUNTIF($C$41:$H$41,$R5)+COUNTIF($C$41:$H$41,U$3)&gt;1,1,0)+IF(COUNTIF($C$42:$H$42,$R5)+COUNTIF($C$42:$H$42,U$3)&gt;1,1,0)+IF(COUNTIF($C$43:$H$43,$R5)+COUNTIF($C$43:$H$43,U$3)&gt;1,1,0)+IF(COUNTIF($C$44:$H$44,$R5)+COUNTIF($C$44:$H$44,U$3)&gt;1,1,0)+IF(COUNTIF($C$45:$H$45,$R5)+COUNTIF($C$45:$H$45,U$3)&gt;1,1,0)+IF(COUNTIF($C$46:$H$46,$R5)+COUNTIF($C$46:$H$46,U$3)&gt;1,1,0)+IF(COUNTIF($C$47:$H$47,$R5)+COUNTIF($C$47:$H$47,U$3)&gt;1,1,0)+IF(COUNTIF($C$48:$H$48,$R5)+COUNTIF($C$48:$H$48,U$3)&gt;1,1,0)</f>
        <v>4</v>
      </c>
      <c r="V5" s="9">
        <f t="shared" si="7"/>
        <v>3</v>
      </c>
      <c r="W5" s="9">
        <f t="shared" si="7"/>
        <v>4</v>
      </c>
      <c r="X5" s="9">
        <f t="shared" si="7"/>
        <v>5</v>
      </c>
      <c r="Y5" s="9">
        <f t="shared" si="7"/>
        <v>3</v>
      </c>
      <c r="Z5" s="9">
        <f t="shared" si="7"/>
        <v>5</v>
      </c>
      <c r="AA5" s="9">
        <f t="shared" si="7"/>
        <v>3</v>
      </c>
      <c r="AB5" s="9">
        <f t="shared" si="7"/>
        <v>5</v>
      </c>
      <c r="AC5" s="9">
        <f t="shared" si="7"/>
        <v>6</v>
      </c>
      <c r="AD5" s="9">
        <f t="shared" si="7"/>
        <v>3</v>
      </c>
      <c r="AE5" s="10">
        <f t="shared" si="7"/>
        <v>4</v>
      </c>
      <c r="AG5" s="49"/>
      <c r="AH5" s="28">
        <v>1</v>
      </c>
      <c r="AI5" s="9">
        <f t="shared" ref="AI5:AU19" ca="1" si="8">IF(COUNTIF(OFFSET($C$1:$H$1,3*$AH5,0),AI$4),1,0)*COUNTA(OFFSET($C$1:$H$1,3*$AH5,0))+IF(COUNTIF(OFFSET($C$1:$H$1,3*$AH5+1,0),AI$4),1,0)*COUNTA(OFFSET($C$1:$H$1,3*$AH5+1,0))+IF(COUNTIF(OFFSET($C$1:$H$1,3*$AH5+2,0),AI$4),1,0)*COUNTA(OFFSET($C$1:$H$1,3*$AH5+2,0))</f>
        <v>4</v>
      </c>
      <c r="AJ5" s="9">
        <f t="shared" ca="1" si="8"/>
        <v>5</v>
      </c>
      <c r="AK5" s="9">
        <f t="shared" ca="1" si="8"/>
        <v>5</v>
      </c>
      <c r="AL5" s="9">
        <f t="shared" ca="1" si="8"/>
        <v>5</v>
      </c>
      <c r="AM5" s="9">
        <f t="shared" ca="1" si="8"/>
        <v>4</v>
      </c>
      <c r="AN5" s="9">
        <f t="shared" ca="1" si="8"/>
        <v>5</v>
      </c>
      <c r="AO5" s="9">
        <f t="shared" ca="1" si="8"/>
        <v>5</v>
      </c>
      <c r="AP5" s="9">
        <f t="shared" ca="1" si="8"/>
        <v>4</v>
      </c>
      <c r="AQ5" s="9">
        <f t="shared" ca="1" si="8"/>
        <v>4</v>
      </c>
      <c r="AR5" s="9">
        <f t="shared" ca="1" si="8"/>
        <v>4</v>
      </c>
      <c r="AS5" s="9">
        <f t="shared" ca="1" si="8"/>
        <v>4</v>
      </c>
      <c r="AT5" s="9">
        <f t="shared" ca="1" si="8"/>
        <v>4</v>
      </c>
      <c r="AU5" s="10">
        <f t="shared" ca="1" si="8"/>
        <v>4</v>
      </c>
      <c r="AV5" s="49">
        <f t="shared" ref="AV5:AV19" ca="1" si="9">SUM(AI5:AU5)/COUNTIF(AI5:AU5,"&gt;"&amp;0)</f>
        <v>4.384615384615385</v>
      </c>
    </row>
    <row r="6" spans="1:48" x14ac:dyDescent="0.2">
      <c r="A6" s="65"/>
      <c r="B6" s="15">
        <v>3</v>
      </c>
      <c r="C6" s="24">
        <v>4</v>
      </c>
      <c r="D6" s="24">
        <v>3</v>
      </c>
      <c r="E6" s="24">
        <v>6</v>
      </c>
      <c r="F6" s="24">
        <v>7</v>
      </c>
      <c r="G6" s="24">
        <v>2</v>
      </c>
      <c r="H6" s="25"/>
      <c r="J6" s="6">
        <v>3</v>
      </c>
      <c r="K6" s="9">
        <f t="shared" si="0"/>
        <v>4</v>
      </c>
      <c r="L6" s="9">
        <f t="shared" si="1"/>
        <v>4</v>
      </c>
      <c r="M6" s="9">
        <f t="shared" si="2"/>
        <v>3</v>
      </c>
      <c r="N6" s="9">
        <f t="shared" si="3"/>
        <v>1</v>
      </c>
      <c r="O6" s="9">
        <f t="shared" si="4"/>
        <v>3</v>
      </c>
      <c r="P6" s="10">
        <f t="shared" si="5"/>
        <v>0</v>
      </c>
      <c r="R6" s="28">
        <v>3</v>
      </c>
      <c r="S6" s="9"/>
      <c r="T6" s="9"/>
      <c r="U6" s="9"/>
      <c r="V6" s="9">
        <f t="shared" ref="V6:AE6" si="10">IF(COUNTIF($C$4:$H$4,$R6)+COUNTIF($C$4:$H$4,V$3)&gt;1,1,0)+IF(COUNTIF($C$5:$H$5,$R6)+COUNTIF($C$5:$H$5,V$3)&gt;1,1,0)+IF(COUNTIF($C$6:$H$6,$R6)+COUNTIF($C$6:$H$6,V$3)&gt;1,1,0)+IF(COUNTIF($C$7:$H$7,$R6)+COUNTIF($C$7:$H$7,V$3)&gt;1,1,0)+IF(COUNTIF($C$8:$H$8,$R6)+COUNTIF($C$8:$H$8,V$3)&gt;1,1,0)+IF(COUNTIF($C$9:$H$9,$R6)+COUNTIF($C$9:$H$9,V$3)&gt;1,1,0)+IF(COUNTIF($C$10:$H$10,$R6)+COUNTIF($C$10:$H$10,V$3)&gt;1,1,0)+IF(COUNTIF($C$11:$H$11,$R6)+COUNTIF($C$11:$H$11,V$3)&gt;1,1,0)+IF(COUNTIF($C$12:$H$12,$R6)+COUNTIF($C$12:$H$12,V$3)&gt;1,1,0)+IF(COUNTIF($C$13:$H$13,$R6)+COUNTIF($C$13:$H$13,V$3)&gt;1,1,0)+IF(COUNTIF($C$14:$H$14,$R6)+COUNTIF($C$14:$H$14,V$3)&gt;1,1,0)+IF(COUNTIF($C$15:$H$15,$R6)+COUNTIF($C$15:$H$15,V$3)&gt;1,1,0)+IF(COUNTIF($C$16:$H$16,$R6)+COUNTIF($C$16:$H$16,V$3)&gt;1,1,0)+IF(COUNTIF($C$17:$H$17,$R6)+COUNTIF($C$17:$H$17,V$3)&gt;1,1,0)+IF(COUNTIF($C$18:$H$18,$R6)+COUNTIF($C$18:$H$18,V$3)&gt;1,1,0)+IF(COUNTIF($C$19:$H$19,$R6)+COUNTIF($C$19:$H$19,V$3)&gt;1,1,0)+IF(COUNTIF($C$20:$H$20,$R6)+COUNTIF($C$20:$H$20,V$3)&gt;1,1,0)+IF(COUNTIF($C$21:$H$21,$R6)+COUNTIF($C$21:$H$21,V$3)&gt;1,1,0)+IF(COUNTIF($C$22:$H$22,$R6)+COUNTIF($C$22:$H$22,V$3)&gt;1,1,0)+IF(COUNTIF($C$23:$H$23,$R6)+COUNTIF($C$23:$H$23,V$3)&gt;1,1,0)+IF(COUNTIF($C$24:$H$24,$R6)+COUNTIF($C$24:$H$24,V$3)&gt;1,1,0)+IF(COUNTIF($C$25:$H$25,$R6)+COUNTIF($C$25:$H$25,V$3)&gt;1,1,0)+IF(COUNTIF($C$26:$H$26,$R6)+COUNTIF($C$26:$H$26,V$3)&gt;1,1,0)+IF(COUNTIF($C$27:$H$27,$R6)+COUNTIF($C$27:$H$27,V$3)&gt;1,1,0)+IF(COUNTIF($C$28:$H$28,$R6)+COUNTIF($C$28:$H$28,V$3)&gt;1,1,0)+IF(COUNTIF($C$29:$H$29,$R6)+COUNTIF($C$29:$H$29,V$3)&gt;1,1,0)+IF(COUNTIF($C$30:$H$30,$R6)+COUNTIF($C$30:$H$30,V$3)&gt;1,1,0)+IF(COUNTIF($C$31:$H$31,$R6)+COUNTIF($C$31:$H$31,V$3)&gt;1,1,0)+IF(COUNTIF($C$32:$H$32,$R6)+COUNTIF($C$32:$H$32,V$3)&gt;1,1,0)+IF(COUNTIF($C$33:$H$33,$R6)+COUNTIF($C$33:$H$33,V$3)&gt;1,1,0)+IF(COUNTIF($C$34:$H$34,$R6)+COUNTIF($C$34:$H$34,V$3)&gt;1,1,0)+IF(COUNTIF($C$35:$H$35,$R6)+COUNTIF($C$35:$H$35,V$3)&gt;1,1,0)+IF(COUNTIF($C$36:$H$36,$R6)+COUNTIF($C$36:$H$36,V$3)&gt;1,1,0)+IF(COUNTIF($C$37:$H$37,$R6)+COUNTIF($C$37:$H$37,V$3)&gt;1,1,0)+IF(COUNTIF($C$38:$H$38,$R6)+COUNTIF($C$38:$H$38,V$3)&gt;1,1,0)+IF(COUNTIF($C$39:$H$39,$R6)+COUNTIF($C$39:$H$39,V$3)&gt;1,1,0)+IF(COUNTIF($C$40:$H$40,$R6)+COUNTIF($C$40:$H$40,V$3)&gt;1,1,0)+IF(COUNTIF($C$41:$H$41,$R6)+COUNTIF($C$41:$H$41,V$3)&gt;1,1,0)+IF(COUNTIF($C$42:$H$42,$R6)+COUNTIF($C$42:$H$42,V$3)&gt;1,1,0)+IF(COUNTIF($C$43:$H$43,$R6)+COUNTIF($C$43:$H$43,V$3)&gt;1,1,0)+IF(COUNTIF($C$44:$H$44,$R6)+COUNTIF($C$44:$H$44,V$3)&gt;1,1,0)+IF(COUNTIF($C$45:$H$45,$R6)+COUNTIF($C$45:$H$45,V$3)&gt;1,1,0)+IF(COUNTIF($C$46:$H$46,$R6)+COUNTIF($C$46:$H$46,V$3)&gt;1,1,0)+IF(COUNTIF($C$47:$H$47,$R6)+COUNTIF($C$47:$H$47,V$3)&gt;1,1,0)+IF(COUNTIF($C$48:$H$48,$R6)+COUNTIF($C$48:$H$48,V$3)&gt;1,1,0)</f>
        <v>5</v>
      </c>
      <c r="W6" s="9">
        <f t="shared" si="10"/>
        <v>6</v>
      </c>
      <c r="X6" s="9">
        <f t="shared" si="10"/>
        <v>5</v>
      </c>
      <c r="Y6" s="9">
        <f t="shared" si="10"/>
        <v>7</v>
      </c>
      <c r="Z6" s="9">
        <f t="shared" si="10"/>
        <v>3</v>
      </c>
      <c r="AA6" s="9">
        <f t="shared" si="10"/>
        <v>5</v>
      </c>
      <c r="AB6" s="9">
        <f t="shared" si="10"/>
        <v>5</v>
      </c>
      <c r="AC6" s="9">
        <f t="shared" si="10"/>
        <v>4</v>
      </c>
      <c r="AD6" s="9">
        <f t="shared" si="10"/>
        <v>3</v>
      </c>
      <c r="AE6" s="10">
        <f t="shared" si="10"/>
        <v>3</v>
      </c>
      <c r="AG6" s="49"/>
      <c r="AH6" s="28">
        <v>2</v>
      </c>
      <c r="AI6" s="9">
        <f t="shared" ca="1" si="8"/>
        <v>4</v>
      </c>
      <c r="AJ6" s="9">
        <f t="shared" ca="1" si="8"/>
        <v>5</v>
      </c>
      <c r="AK6" s="9">
        <f t="shared" ca="1" si="8"/>
        <v>5</v>
      </c>
      <c r="AL6" s="9">
        <f t="shared" ca="1" si="8"/>
        <v>5</v>
      </c>
      <c r="AM6" s="9">
        <f t="shared" ca="1" si="8"/>
        <v>5</v>
      </c>
      <c r="AN6" s="9">
        <f t="shared" ca="1" si="8"/>
        <v>4</v>
      </c>
      <c r="AO6" s="9">
        <f t="shared" ca="1" si="8"/>
        <v>4</v>
      </c>
      <c r="AP6" s="9">
        <f t="shared" ca="1" si="8"/>
        <v>5</v>
      </c>
      <c r="AQ6" s="9">
        <f t="shared" ca="1" si="8"/>
        <v>4</v>
      </c>
      <c r="AR6" s="9">
        <f t="shared" ca="1" si="8"/>
        <v>4</v>
      </c>
      <c r="AS6" s="9">
        <f t="shared" ca="1" si="8"/>
        <v>4</v>
      </c>
      <c r="AT6" s="9">
        <f t="shared" ca="1" si="8"/>
        <v>4</v>
      </c>
      <c r="AU6" s="10">
        <f t="shared" ca="1" si="8"/>
        <v>4</v>
      </c>
      <c r="AV6" s="49">
        <f t="shared" ca="1" si="9"/>
        <v>4.384615384615385</v>
      </c>
    </row>
    <row r="7" spans="1:48" x14ac:dyDescent="0.2">
      <c r="A7" s="65">
        <v>2</v>
      </c>
      <c r="B7" s="13">
        <v>4</v>
      </c>
      <c r="C7" s="20">
        <v>4</v>
      </c>
      <c r="D7" s="20">
        <v>3</v>
      </c>
      <c r="E7" s="20">
        <v>8</v>
      </c>
      <c r="F7" s="20">
        <v>5</v>
      </c>
      <c r="G7" s="20">
        <v>2</v>
      </c>
      <c r="H7" s="21"/>
      <c r="I7" s="8">
        <f>SUM(C7:H9)</f>
        <v>91</v>
      </c>
      <c r="J7" s="6">
        <v>4</v>
      </c>
      <c r="K7" s="9">
        <f t="shared" si="0"/>
        <v>4</v>
      </c>
      <c r="L7" s="9">
        <f t="shared" si="1"/>
        <v>2</v>
      </c>
      <c r="M7" s="9">
        <f t="shared" si="2"/>
        <v>3</v>
      </c>
      <c r="N7" s="9">
        <f t="shared" si="3"/>
        <v>2</v>
      </c>
      <c r="O7" s="9">
        <f t="shared" si="4"/>
        <v>4</v>
      </c>
      <c r="P7" s="10">
        <f t="shared" si="5"/>
        <v>0</v>
      </c>
      <c r="R7" s="28">
        <v>4</v>
      </c>
      <c r="S7" s="9"/>
      <c r="T7" s="9"/>
      <c r="U7" s="9"/>
      <c r="V7" s="9"/>
      <c r="W7" s="9">
        <f t="shared" ref="W7:AE7" si="11">IF(COUNTIF($C$4:$H$4,$R7)+COUNTIF($C$4:$H$4,W$3)&gt;1,1,0)+IF(COUNTIF($C$5:$H$5,$R7)+COUNTIF($C$5:$H$5,W$3)&gt;1,1,0)+IF(COUNTIF($C$6:$H$6,$R7)+COUNTIF($C$6:$H$6,W$3)&gt;1,1,0)+IF(COUNTIF($C$7:$H$7,$R7)+COUNTIF($C$7:$H$7,W$3)&gt;1,1,0)+IF(COUNTIF($C$8:$H$8,$R7)+COUNTIF($C$8:$H$8,W$3)&gt;1,1,0)+IF(COUNTIF($C$9:$H$9,$R7)+COUNTIF($C$9:$H$9,W$3)&gt;1,1,0)+IF(COUNTIF($C$10:$H$10,$R7)+COUNTIF($C$10:$H$10,W$3)&gt;1,1,0)+IF(COUNTIF($C$11:$H$11,$R7)+COUNTIF($C$11:$H$11,W$3)&gt;1,1,0)+IF(COUNTIF($C$12:$H$12,$R7)+COUNTIF($C$12:$H$12,W$3)&gt;1,1,0)+IF(COUNTIF($C$13:$H$13,$R7)+COUNTIF($C$13:$H$13,W$3)&gt;1,1,0)+IF(COUNTIF($C$14:$H$14,$R7)+COUNTIF($C$14:$H$14,W$3)&gt;1,1,0)+IF(COUNTIF($C$15:$H$15,$R7)+COUNTIF($C$15:$H$15,W$3)&gt;1,1,0)+IF(COUNTIF($C$16:$H$16,$R7)+COUNTIF($C$16:$H$16,W$3)&gt;1,1,0)+IF(COUNTIF($C$17:$H$17,$R7)+COUNTIF($C$17:$H$17,W$3)&gt;1,1,0)+IF(COUNTIF($C$18:$H$18,$R7)+COUNTIF($C$18:$H$18,W$3)&gt;1,1,0)+IF(COUNTIF($C$19:$H$19,$R7)+COUNTIF($C$19:$H$19,W$3)&gt;1,1,0)+IF(COUNTIF($C$20:$H$20,$R7)+COUNTIF($C$20:$H$20,W$3)&gt;1,1,0)+IF(COUNTIF($C$21:$H$21,$R7)+COUNTIF($C$21:$H$21,W$3)&gt;1,1,0)+IF(COUNTIF($C$22:$H$22,$R7)+COUNTIF($C$22:$H$22,W$3)&gt;1,1,0)+IF(COUNTIF($C$23:$H$23,$R7)+COUNTIF($C$23:$H$23,W$3)&gt;1,1,0)+IF(COUNTIF($C$24:$H$24,$R7)+COUNTIF($C$24:$H$24,W$3)&gt;1,1,0)+IF(COUNTIF($C$25:$H$25,$R7)+COUNTIF($C$25:$H$25,W$3)&gt;1,1,0)+IF(COUNTIF($C$26:$H$26,$R7)+COUNTIF($C$26:$H$26,W$3)&gt;1,1,0)+IF(COUNTIF($C$27:$H$27,$R7)+COUNTIF($C$27:$H$27,W$3)&gt;1,1,0)+IF(COUNTIF($C$28:$H$28,$R7)+COUNTIF($C$28:$H$28,W$3)&gt;1,1,0)+IF(COUNTIF($C$29:$H$29,$R7)+COUNTIF($C$29:$H$29,W$3)&gt;1,1,0)+IF(COUNTIF($C$30:$H$30,$R7)+COUNTIF($C$30:$H$30,W$3)&gt;1,1,0)+IF(COUNTIF($C$31:$H$31,$R7)+COUNTIF($C$31:$H$31,W$3)&gt;1,1,0)+IF(COUNTIF($C$32:$H$32,$R7)+COUNTIF($C$32:$H$32,W$3)&gt;1,1,0)+IF(COUNTIF($C$33:$H$33,$R7)+COUNTIF($C$33:$H$33,W$3)&gt;1,1,0)+IF(COUNTIF($C$34:$H$34,$R7)+COUNTIF($C$34:$H$34,W$3)&gt;1,1,0)+IF(COUNTIF($C$35:$H$35,$R7)+COUNTIF($C$35:$H$35,W$3)&gt;1,1,0)+IF(COUNTIF($C$36:$H$36,$R7)+COUNTIF($C$36:$H$36,W$3)&gt;1,1,0)+IF(COUNTIF($C$37:$H$37,$R7)+COUNTIF($C$37:$H$37,W$3)&gt;1,1,0)+IF(COUNTIF($C$38:$H$38,$R7)+COUNTIF($C$38:$H$38,W$3)&gt;1,1,0)+IF(COUNTIF($C$39:$H$39,$R7)+COUNTIF($C$39:$H$39,W$3)&gt;1,1,0)+IF(COUNTIF($C$40:$H$40,$R7)+COUNTIF($C$40:$H$40,W$3)&gt;1,1,0)+IF(COUNTIF($C$41:$H$41,$R7)+COUNTIF($C$41:$H$41,W$3)&gt;1,1,0)+IF(COUNTIF($C$42:$H$42,$R7)+COUNTIF($C$42:$H$42,W$3)&gt;1,1,0)+IF(COUNTIF($C$43:$H$43,$R7)+COUNTIF($C$43:$H$43,W$3)&gt;1,1,0)+IF(COUNTIF($C$44:$H$44,$R7)+COUNTIF($C$44:$H$44,W$3)&gt;1,1,0)+IF(COUNTIF($C$45:$H$45,$R7)+COUNTIF($C$45:$H$45,W$3)&gt;1,1,0)+IF(COUNTIF($C$46:$H$46,$R7)+COUNTIF($C$46:$H$46,W$3)&gt;1,1,0)+IF(COUNTIF($C$47:$H$47,$R7)+COUNTIF($C$47:$H$47,W$3)&gt;1,1,0)+IF(COUNTIF($C$48:$H$48,$R7)+COUNTIF($C$48:$H$48,W$3)&gt;1,1,0)</f>
        <v>5</v>
      </c>
      <c r="X7" s="9">
        <f t="shared" si="11"/>
        <v>4</v>
      </c>
      <c r="Y7" s="9">
        <f t="shared" si="11"/>
        <v>7</v>
      </c>
      <c r="Z7" s="9">
        <f t="shared" si="11"/>
        <v>4</v>
      </c>
      <c r="AA7" s="9">
        <f t="shared" si="11"/>
        <v>3</v>
      </c>
      <c r="AB7" s="9">
        <f t="shared" si="11"/>
        <v>4</v>
      </c>
      <c r="AC7" s="9">
        <f t="shared" si="11"/>
        <v>3</v>
      </c>
      <c r="AD7" s="9">
        <f t="shared" si="11"/>
        <v>5</v>
      </c>
      <c r="AE7" s="10">
        <f t="shared" si="11"/>
        <v>4</v>
      </c>
      <c r="AG7" s="49"/>
      <c r="AH7" s="28">
        <v>3</v>
      </c>
      <c r="AI7" s="9">
        <f t="shared" ca="1" si="8"/>
        <v>5</v>
      </c>
      <c r="AJ7" s="9">
        <f t="shared" ca="1" si="8"/>
        <v>4</v>
      </c>
      <c r="AK7" s="9">
        <f t="shared" ca="1" si="8"/>
        <v>5</v>
      </c>
      <c r="AL7" s="9">
        <f t="shared" ca="1" si="8"/>
        <v>4</v>
      </c>
      <c r="AM7" s="9">
        <f t="shared" ca="1" si="8"/>
        <v>4</v>
      </c>
      <c r="AN7" s="9">
        <f t="shared" ca="1" si="8"/>
        <v>4</v>
      </c>
      <c r="AO7" s="9">
        <f t="shared" ca="1" si="8"/>
        <v>5</v>
      </c>
      <c r="AP7" s="9">
        <f t="shared" ca="1" si="8"/>
        <v>4</v>
      </c>
      <c r="AQ7" s="9">
        <f t="shared" ca="1" si="8"/>
        <v>4</v>
      </c>
      <c r="AR7" s="9">
        <f t="shared" ca="1" si="8"/>
        <v>5</v>
      </c>
      <c r="AS7" s="9">
        <f t="shared" ca="1" si="8"/>
        <v>4</v>
      </c>
      <c r="AT7" s="9">
        <f t="shared" ca="1" si="8"/>
        <v>5</v>
      </c>
      <c r="AU7" s="10">
        <f t="shared" ca="1" si="8"/>
        <v>4</v>
      </c>
      <c r="AV7" s="49">
        <f t="shared" ca="1" si="9"/>
        <v>4.384615384615385</v>
      </c>
    </row>
    <row r="8" spans="1:48" x14ac:dyDescent="0.2">
      <c r="A8" s="65"/>
      <c r="B8" s="14">
        <v>5</v>
      </c>
      <c r="C8" s="22">
        <v>12</v>
      </c>
      <c r="D8" s="22">
        <v>1</v>
      </c>
      <c r="E8" s="22">
        <v>13</v>
      </c>
      <c r="F8" s="22"/>
      <c r="G8" s="22">
        <v>9</v>
      </c>
      <c r="H8" s="23"/>
      <c r="J8" s="6">
        <v>5</v>
      </c>
      <c r="K8" s="9">
        <f t="shared" si="0"/>
        <v>1</v>
      </c>
      <c r="L8" s="9">
        <f t="shared" si="1"/>
        <v>4</v>
      </c>
      <c r="M8" s="9">
        <f t="shared" si="2"/>
        <v>2</v>
      </c>
      <c r="N8" s="9">
        <f t="shared" si="3"/>
        <v>3</v>
      </c>
      <c r="O8" s="9">
        <f t="shared" si="4"/>
        <v>5</v>
      </c>
      <c r="P8" s="10">
        <f t="shared" si="5"/>
        <v>0</v>
      </c>
      <c r="R8" s="28">
        <v>5</v>
      </c>
      <c r="S8" s="9"/>
      <c r="T8" s="9"/>
      <c r="U8" s="9"/>
      <c r="V8" s="9"/>
      <c r="W8" s="9"/>
      <c r="X8" s="9">
        <f t="shared" ref="X8:AE8" si="12">IF(COUNTIF($C$4:$H$4,$R8)+COUNTIF($C$4:$H$4,X$3)&gt;1,1,0)+IF(COUNTIF($C$5:$H$5,$R8)+COUNTIF($C$5:$H$5,X$3)&gt;1,1,0)+IF(COUNTIF($C$6:$H$6,$R8)+COUNTIF($C$6:$H$6,X$3)&gt;1,1,0)+IF(COUNTIF($C$7:$H$7,$R8)+COUNTIF($C$7:$H$7,X$3)&gt;1,1,0)+IF(COUNTIF($C$8:$H$8,$R8)+COUNTIF($C$8:$H$8,X$3)&gt;1,1,0)+IF(COUNTIF($C$9:$H$9,$R8)+COUNTIF($C$9:$H$9,X$3)&gt;1,1,0)+IF(COUNTIF($C$10:$H$10,$R8)+COUNTIF($C$10:$H$10,X$3)&gt;1,1,0)+IF(COUNTIF($C$11:$H$11,$R8)+COUNTIF($C$11:$H$11,X$3)&gt;1,1,0)+IF(COUNTIF($C$12:$H$12,$R8)+COUNTIF($C$12:$H$12,X$3)&gt;1,1,0)+IF(COUNTIF($C$13:$H$13,$R8)+COUNTIF($C$13:$H$13,X$3)&gt;1,1,0)+IF(COUNTIF($C$14:$H$14,$R8)+COUNTIF($C$14:$H$14,X$3)&gt;1,1,0)+IF(COUNTIF($C$15:$H$15,$R8)+COUNTIF($C$15:$H$15,X$3)&gt;1,1,0)+IF(COUNTIF($C$16:$H$16,$R8)+COUNTIF($C$16:$H$16,X$3)&gt;1,1,0)+IF(COUNTIF($C$17:$H$17,$R8)+COUNTIF($C$17:$H$17,X$3)&gt;1,1,0)+IF(COUNTIF($C$18:$H$18,$R8)+COUNTIF($C$18:$H$18,X$3)&gt;1,1,0)+IF(COUNTIF($C$19:$H$19,$R8)+COUNTIF($C$19:$H$19,X$3)&gt;1,1,0)+IF(COUNTIF($C$20:$H$20,$R8)+COUNTIF($C$20:$H$20,X$3)&gt;1,1,0)+IF(COUNTIF($C$21:$H$21,$R8)+COUNTIF($C$21:$H$21,X$3)&gt;1,1,0)+IF(COUNTIF($C$22:$H$22,$R8)+COUNTIF($C$22:$H$22,X$3)&gt;1,1,0)+IF(COUNTIF($C$23:$H$23,$R8)+COUNTIF($C$23:$H$23,X$3)&gt;1,1,0)+IF(COUNTIF($C$24:$H$24,$R8)+COUNTIF($C$24:$H$24,X$3)&gt;1,1,0)+IF(COUNTIF($C$25:$H$25,$R8)+COUNTIF($C$25:$H$25,X$3)&gt;1,1,0)+IF(COUNTIF($C$26:$H$26,$R8)+COUNTIF($C$26:$H$26,X$3)&gt;1,1,0)+IF(COUNTIF($C$27:$H$27,$R8)+COUNTIF($C$27:$H$27,X$3)&gt;1,1,0)+IF(COUNTIF($C$28:$H$28,$R8)+COUNTIF($C$28:$H$28,X$3)&gt;1,1,0)+IF(COUNTIF($C$29:$H$29,$R8)+COUNTIF($C$29:$H$29,X$3)&gt;1,1,0)+IF(COUNTIF($C$30:$H$30,$R8)+COUNTIF($C$30:$H$30,X$3)&gt;1,1,0)+IF(COUNTIF($C$31:$H$31,$R8)+COUNTIF($C$31:$H$31,X$3)&gt;1,1,0)+IF(COUNTIF($C$32:$H$32,$R8)+COUNTIF($C$32:$H$32,X$3)&gt;1,1,0)+IF(COUNTIF($C$33:$H$33,$R8)+COUNTIF($C$33:$H$33,X$3)&gt;1,1,0)+IF(COUNTIF($C$34:$H$34,$R8)+COUNTIF($C$34:$H$34,X$3)&gt;1,1,0)+IF(COUNTIF($C$35:$H$35,$R8)+COUNTIF($C$35:$H$35,X$3)&gt;1,1,0)+IF(COUNTIF($C$36:$H$36,$R8)+COUNTIF($C$36:$H$36,X$3)&gt;1,1,0)+IF(COUNTIF($C$37:$H$37,$R8)+COUNTIF($C$37:$H$37,X$3)&gt;1,1,0)+IF(COUNTIF($C$38:$H$38,$R8)+COUNTIF($C$38:$H$38,X$3)&gt;1,1,0)+IF(COUNTIF($C$39:$H$39,$R8)+COUNTIF($C$39:$H$39,X$3)&gt;1,1,0)+IF(COUNTIF($C$40:$H$40,$R8)+COUNTIF($C$40:$H$40,X$3)&gt;1,1,0)+IF(COUNTIF($C$41:$H$41,$R8)+COUNTIF($C$41:$H$41,X$3)&gt;1,1,0)+IF(COUNTIF($C$42:$H$42,$R8)+COUNTIF($C$42:$H$42,X$3)&gt;1,1,0)+IF(COUNTIF($C$43:$H$43,$R8)+COUNTIF($C$43:$H$43,X$3)&gt;1,1,0)+IF(COUNTIF($C$44:$H$44,$R8)+COUNTIF($C$44:$H$44,X$3)&gt;1,1,0)+IF(COUNTIF($C$45:$H$45,$R8)+COUNTIF($C$45:$H$45,X$3)&gt;1,1,0)+IF(COUNTIF($C$46:$H$46,$R8)+COUNTIF($C$46:$H$46,X$3)&gt;1,1,0)+IF(COUNTIF($C$47:$H$47,$R8)+COUNTIF($C$47:$H$47,X$3)&gt;1,1,0)+IF(COUNTIF($C$48:$H$48,$R8)+COUNTIF($C$48:$H$48,X$3)&gt;1,1,0)</f>
        <v>4</v>
      </c>
      <c r="Y8" s="9">
        <f t="shared" si="12"/>
        <v>3</v>
      </c>
      <c r="Z8" s="9">
        <f t="shared" si="12"/>
        <v>5</v>
      </c>
      <c r="AA8" s="9">
        <f t="shared" si="12"/>
        <v>6</v>
      </c>
      <c r="AB8" s="9">
        <f t="shared" si="12"/>
        <v>4</v>
      </c>
      <c r="AC8" s="9">
        <f t="shared" si="12"/>
        <v>5</v>
      </c>
      <c r="AD8" s="9">
        <f t="shared" si="12"/>
        <v>3</v>
      </c>
      <c r="AE8" s="10">
        <f t="shared" si="12"/>
        <v>3</v>
      </c>
      <c r="AG8" s="49"/>
      <c r="AH8" s="28">
        <v>4</v>
      </c>
      <c r="AI8" s="9">
        <f t="shared" ca="1" si="8"/>
        <v>5</v>
      </c>
      <c r="AJ8" s="9">
        <f t="shared" ca="1" si="8"/>
        <v>4</v>
      </c>
      <c r="AK8" s="9">
        <f t="shared" ca="1" si="8"/>
        <v>4</v>
      </c>
      <c r="AL8" s="9">
        <f t="shared" ca="1" si="8"/>
        <v>4</v>
      </c>
      <c r="AM8" s="9">
        <f t="shared" ca="1" si="8"/>
        <v>5</v>
      </c>
      <c r="AN8" s="9">
        <f t="shared" ca="1" si="8"/>
        <v>5</v>
      </c>
      <c r="AO8" s="9">
        <f t="shared" ca="1" si="8"/>
        <v>4</v>
      </c>
      <c r="AP8" s="9">
        <f t="shared" ca="1" si="8"/>
        <v>5</v>
      </c>
      <c r="AQ8" s="9">
        <f t="shared" ca="1" si="8"/>
        <v>4</v>
      </c>
      <c r="AR8" s="9">
        <f t="shared" ca="1" si="8"/>
        <v>4</v>
      </c>
      <c r="AS8" s="9">
        <f t="shared" ca="1" si="8"/>
        <v>4</v>
      </c>
      <c r="AT8" s="9">
        <f t="shared" ca="1" si="8"/>
        <v>5</v>
      </c>
      <c r="AU8" s="10">
        <f t="shared" ca="1" si="8"/>
        <v>4</v>
      </c>
      <c r="AV8" s="49">
        <f t="shared" ca="1" si="9"/>
        <v>4.384615384615385</v>
      </c>
    </row>
    <row r="9" spans="1:48" x14ac:dyDescent="0.2">
      <c r="A9" s="65"/>
      <c r="B9" s="15">
        <v>6</v>
      </c>
      <c r="C9" s="24"/>
      <c r="D9" s="24">
        <v>10</v>
      </c>
      <c r="E9" s="24">
        <v>11</v>
      </c>
      <c r="F9" s="24">
        <v>6</v>
      </c>
      <c r="G9" s="24">
        <v>7</v>
      </c>
      <c r="H9" s="25"/>
      <c r="J9" s="6">
        <v>6</v>
      </c>
      <c r="K9" s="9">
        <f t="shared" si="0"/>
        <v>2</v>
      </c>
      <c r="L9" s="9">
        <f t="shared" si="1"/>
        <v>2</v>
      </c>
      <c r="M9" s="9">
        <f t="shared" si="2"/>
        <v>4</v>
      </c>
      <c r="N9" s="9">
        <f t="shared" si="3"/>
        <v>5</v>
      </c>
      <c r="O9" s="9">
        <f t="shared" si="4"/>
        <v>2</v>
      </c>
      <c r="P9" s="10">
        <f t="shared" si="5"/>
        <v>0</v>
      </c>
      <c r="R9" s="28">
        <v>6</v>
      </c>
      <c r="S9" s="9"/>
      <c r="T9" s="9"/>
      <c r="U9" s="9"/>
      <c r="V9" s="9"/>
      <c r="W9" s="9"/>
      <c r="X9" s="9"/>
      <c r="Y9" s="9">
        <f t="shared" ref="Y9:AE9" si="13">IF(COUNTIF($C$4:$H$4,$R9)+COUNTIF($C$4:$H$4,Y$3)&gt;1,1,0)+IF(COUNTIF($C$5:$H$5,$R9)+COUNTIF($C$5:$H$5,Y$3)&gt;1,1,0)+IF(COUNTIF($C$6:$H$6,$R9)+COUNTIF($C$6:$H$6,Y$3)&gt;1,1,0)+IF(COUNTIF($C$7:$H$7,$R9)+COUNTIF($C$7:$H$7,Y$3)&gt;1,1,0)+IF(COUNTIF($C$8:$H$8,$R9)+COUNTIF($C$8:$H$8,Y$3)&gt;1,1,0)+IF(COUNTIF($C$9:$H$9,$R9)+COUNTIF($C$9:$H$9,Y$3)&gt;1,1,0)+IF(COUNTIF($C$10:$H$10,$R9)+COUNTIF($C$10:$H$10,Y$3)&gt;1,1,0)+IF(COUNTIF($C$11:$H$11,$R9)+COUNTIF($C$11:$H$11,Y$3)&gt;1,1,0)+IF(COUNTIF($C$12:$H$12,$R9)+COUNTIF($C$12:$H$12,Y$3)&gt;1,1,0)+IF(COUNTIF($C$13:$H$13,$R9)+COUNTIF($C$13:$H$13,Y$3)&gt;1,1,0)+IF(COUNTIF($C$14:$H$14,$R9)+COUNTIF($C$14:$H$14,Y$3)&gt;1,1,0)+IF(COUNTIF($C$15:$H$15,$R9)+COUNTIF($C$15:$H$15,Y$3)&gt;1,1,0)+IF(COUNTIF($C$16:$H$16,$R9)+COUNTIF($C$16:$H$16,Y$3)&gt;1,1,0)+IF(COUNTIF($C$17:$H$17,$R9)+COUNTIF($C$17:$H$17,Y$3)&gt;1,1,0)+IF(COUNTIF($C$18:$H$18,$R9)+COUNTIF($C$18:$H$18,Y$3)&gt;1,1,0)+IF(COUNTIF($C$19:$H$19,$R9)+COUNTIF($C$19:$H$19,Y$3)&gt;1,1,0)+IF(COUNTIF($C$20:$H$20,$R9)+COUNTIF($C$20:$H$20,Y$3)&gt;1,1,0)+IF(COUNTIF($C$21:$H$21,$R9)+COUNTIF($C$21:$H$21,Y$3)&gt;1,1,0)+IF(COUNTIF($C$22:$H$22,$R9)+COUNTIF($C$22:$H$22,Y$3)&gt;1,1,0)+IF(COUNTIF($C$23:$H$23,$R9)+COUNTIF($C$23:$H$23,Y$3)&gt;1,1,0)+IF(COUNTIF($C$24:$H$24,$R9)+COUNTIF($C$24:$H$24,Y$3)&gt;1,1,0)+IF(COUNTIF($C$25:$H$25,$R9)+COUNTIF($C$25:$H$25,Y$3)&gt;1,1,0)+IF(COUNTIF($C$26:$H$26,$R9)+COUNTIF($C$26:$H$26,Y$3)&gt;1,1,0)+IF(COUNTIF($C$27:$H$27,$R9)+COUNTIF($C$27:$H$27,Y$3)&gt;1,1,0)+IF(COUNTIF($C$28:$H$28,$R9)+COUNTIF($C$28:$H$28,Y$3)&gt;1,1,0)+IF(COUNTIF($C$29:$H$29,$R9)+COUNTIF($C$29:$H$29,Y$3)&gt;1,1,0)+IF(COUNTIF($C$30:$H$30,$R9)+COUNTIF($C$30:$H$30,Y$3)&gt;1,1,0)+IF(COUNTIF($C$31:$H$31,$R9)+COUNTIF($C$31:$H$31,Y$3)&gt;1,1,0)+IF(COUNTIF($C$32:$H$32,$R9)+COUNTIF($C$32:$H$32,Y$3)&gt;1,1,0)+IF(COUNTIF($C$33:$H$33,$R9)+COUNTIF($C$33:$H$33,Y$3)&gt;1,1,0)+IF(COUNTIF($C$34:$H$34,$R9)+COUNTIF($C$34:$H$34,Y$3)&gt;1,1,0)+IF(COUNTIF($C$35:$H$35,$R9)+COUNTIF($C$35:$H$35,Y$3)&gt;1,1,0)+IF(COUNTIF($C$36:$H$36,$R9)+COUNTIF($C$36:$H$36,Y$3)&gt;1,1,0)+IF(COUNTIF($C$37:$H$37,$R9)+COUNTIF($C$37:$H$37,Y$3)&gt;1,1,0)+IF(COUNTIF($C$38:$H$38,$R9)+COUNTIF($C$38:$H$38,Y$3)&gt;1,1,0)+IF(COUNTIF($C$39:$H$39,$R9)+COUNTIF($C$39:$H$39,Y$3)&gt;1,1,0)+IF(COUNTIF($C$40:$H$40,$R9)+COUNTIF($C$40:$H$40,Y$3)&gt;1,1,0)+IF(COUNTIF($C$41:$H$41,$R9)+COUNTIF($C$41:$H$41,Y$3)&gt;1,1,0)+IF(COUNTIF($C$42:$H$42,$R9)+COUNTIF($C$42:$H$42,Y$3)&gt;1,1,0)+IF(COUNTIF($C$43:$H$43,$R9)+COUNTIF($C$43:$H$43,Y$3)&gt;1,1,0)+IF(COUNTIF($C$44:$H$44,$R9)+COUNTIF($C$44:$H$44,Y$3)&gt;1,1,0)+IF(COUNTIF($C$45:$H$45,$R9)+COUNTIF($C$45:$H$45,Y$3)&gt;1,1,0)+IF(COUNTIF($C$46:$H$46,$R9)+COUNTIF($C$46:$H$46,Y$3)&gt;1,1,0)+IF(COUNTIF($C$47:$H$47,$R9)+COUNTIF($C$47:$H$47,Y$3)&gt;1,1,0)+IF(COUNTIF($C$48:$H$48,$R9)+COUNTIF($C$48:$H$48,Y$3)&gt;1,1,0)</f>
        <v>7</v>
      </c>
      <c r="Z9" s="9">
        <f t="shared" si="13"/>
        <v>5</v>
      </c>
      <c r="AA9" s="9">
        <f t="shared" si="13"/>
        <v>2</v>
      </c>
      <c r="AB9" s="9">
        <f t="shared" si="13"/>
        <v>4</v>
      </c>
      <c r="AC9" s="9">
        <f t="shared" si="13"/>
        <v>3</v>
      </c>
      <c r="AD9" s="9">
        <f t="shared" si="13"/>
        <v>6</v>
      </c>
      <c r="AE9" s="10">
        <f t="shared" si="13"/>
        <v>4</v>
      </c>
      <c r="AH9" s="28">
        <v>5</v>
      </c>
      <c r="AI9" s="9">
        <f t="shared" ca="1" si="8"/>
        <v>4</v>
      </c>
      <c r="AJ9" s="9">
        <f t="shared" ca="1" si="8"/>
        <v>4</v>
      </c>
      <c r="AK9" s="9">
        <f t="shared" ca="1" si="8"/>
        <v>4</v>
      </c>
      <c r="AL9" s="9">
        <f t="shared" ca="1" si="8"/>
        <v>5</v>
      </c>
      <c r="AM9" s="9">
        <f t="shared" ca="1" si="8"/>
        <v>5</v>
      </c>
      <c r="AN9" s="9">
        <f t="shared" ca="1" si="8"/>
        <v>5</v>
      </c>
      <c r="AO9" s="9">
        <f t="shared" ca="1" si="8"/>
        <v>5</v>
      </c>
      <c r="AP9" s="9">
        <f t="shared" ca="1" si="8"/>
        <v>5</v>
      </c>
      <c r="AQ9" s="9">
        <f t="shared" ca="1" si="8"/>
        <v>4</v>
      </c>
      <c r="AR9" s="9">
        <f t="shared" ca="1" si="8"/>
        <v>4</v>
      </c>
      <c r="AS9" s="9">
        <f t="shared" ca="1" si="8"/>
        <v>4</v>
      </c>
      <c r="AT9" s="9">
        <f t="shared" ca="1" si="8"/>
        <v>4</v>
      </c>
      <c r="AU9" s="10">
        <f t="shared" ca="1" si="8"/>
        <v>4</v>
      </c>
      <c r="AV9" s="49">
        <f t="shared" ca="1" si="9"/>
        <v>4.384615384615385</v>
      </c>
    </row>
    <row r="10" spans="1:48" x14ac:dyDescent="0.2">
      <c r="A10" s="65">
        <v>3</v>
      </c>
      <c r="B10" s="13">
        <v>7</v>
      </c>
      <c r="C10" s="20"/>
      <c r="D10" s="20">
        <v>2</v>
      </c>
      <c r="E10" s="20">
        <v>9</v>
      </c>
      <c r="F10" s="20">
        <v>4</v>
      </c>
      <c r="G10" s="20">
        <v>8</v>
      </c>
      <c r="H10" s="21"/>
      <c r="I10" s="8">
        <f>SUM(C10:H12)</f>
        <v>91</v>
      </c>
      <c r="J10" s="6">
        <v>7</v>
      </c>
      <c r="K10" s="9">
        <f t="shared" si="0"/>
        <v>2</v>
      </c>
      <c r="L10" s="9">
        <f t="shared" si="1"/>
        <v>3</v>
      </c>
      <c r="M10" s="9">
        <f t="shared" si="2"/>
        <v>4</v>
      </c>
      <c r="N10" s="9">
        <f t="shared" si="3"/>
        <v>3</v>
      </c>
      <c r="O10" s="9">
        <f t="shared" si="4"/>
        <v>3</v>
      </c>
      <c r="P10" s="10">
        <f t="shared" si="5"/>
        <v>0</v>
      </c>
      <c r="R10" s="28">
        <v>7</v>
      </c>
      <c r="S10" s="9"/>
      <c r="T10" s="9"/>
      <c r="U10" s="9"/>
      <c r="V10" s="9"/>
      <c r="W10" s="9"/>
      <c r="X10" s="9"/>
      <c r="Y10" s="9"/>
      <c r="Z10" s="9">
        <f t="shared" ref="Z10:AE10" si="14">IF(COUNTIF($C$4:$H$4,$R10)+COUNTIF($C$4:$H$4,Z$3)&gt;1,1,0)+IF(COUNTIF($C$5:$H$5,$R10)+COUNTIF($C$5:$H$5,Z$3)&gt;1,1,0)+IF(COUNTIF($C$6:$H$6,$R10)+COUNTIF($C$6:$H$6,Z$3)&gt;1,1,0)+IF(COUNTIF($C$7:$H$7,$R10)+COUNTIF($C$7:$H$7,Z$3)&gt;1,1,0)+IF(COUNTIF($C$8:$H$8,$R10)+COUNTIF($C$8:$H$8,Z$3)&gt;1,1,0)+IF(COUNTIF($C$9:$H$9,$R10)+COUNTIF($C$9:$H$9,Z$3)&gt;1,1,0)+IF(COUNTIF($C$10:$H$10,$R10)+COUNTIF($C$10:$H$10,Z$3)&gt;1,1,0)+IF(COUNTIF($C$11:$H$11,$R10)+COUNTIF($C$11:$H$11,Z$3)&gt;1,1,0)+IF(COUNTIF($C$12:$H$12,$R10)+COUNTIF($C$12:$H$12,Z$3)&gt;1,1,0)+IF(COUNTIF($C$13:$H$13,$R10)+COUNTIF($C$13:$H$13,Z$3)&gt;1,1,0)+IF(COUNTIF($C$14:$H$14,$R10)+COUNTIF($C$14:$H$14,Z$3)&gt;1,1,0)+IF(COUNTIF($C$15:$H$15,$R10)+COUNTIF($C$15:$H$15,Z$3)&gt;1,1,0)+IF(COUNTIF($C$16:$H$16,$R10)+COUNTIF($C$16:$H$16,Z$3)&gt;1,1,0)+IF(COUNTIF($C$17:$H$17,$R10)+COUNTIF($C$17:$H$17,Z$3)&gt;1,1,0)+IF(COUNTIF($C$18:$H$18,$R10)+COUNTIF($C$18:$H$18,Z$3)&gt;1,1,0)+IF(COUNTIF($C$19:$H$19,$R10)+COUNTIF($C$19:$H$19,Z$3)&gt;1,1,0)+IF(COUNTIF($C$20:$H$20,$R10)+COUNTIF($C$20:$H$20,Z$3)&gt;1,1,0)+IF(COUNTIF($C$21:$H$21,$R10)+COUNTIF($C$21:$H$21,Z$3)&gt;1,1,0)+IF(COUNTIF($C$22:$H$22,$R10)+COUNTIF($C$22:$H$22,Z$3)&gt;1,1,0)+IF(COUNTIF($C$23:$H$23,$R10)+COUNTIF($C$23:$H$23,Z$3)&gt;1,1,0)+IF(COUNTIF($C$24:$H$24,$R10)+COUNTIF($C$24:$H$24,Z$3)&gt;1,1,0)+IF(COUNTIF($C$25:$H$25,$R10)+COUNTIF($C$25:$H$25,Z$3)&gt;1,1,0)+IF(COUNTIF($C$26:$H$26,$R10)+COUNTIF($C$26:$H$26,Z$3)&gt;1,1,0)+IF(COUNTIF($C$27:$H$27,$R10)+COUNTIF($C$27:$H$27,Z$3)&gt;1,1,0)+IF(COUNTIF($C$28:$H$28,$R10)+COUNTIF($C$28:$H$28,Z$3)&gt;1,1,0)+IF(COUNTIF($C$29:$H$29,$R10)+COUNTIF($C$29:$H$29,Z$3)&gt;1,1,0)+IF(COUNTIF($C$30:$H$30,$R10)+COUNTIF($C$30:$H$30,Z$3)&gt;1,1,0)+IF(COUNTIF($C$31:$H$31,$R10)+COUNTIF($C$31:$H$31,Z$3)&gt;1,1,0)+IF(COUNTIF($C$32:$H$32,$R10)+COUNTIF($C$32:$H$32,Z$3)&gt;1,1,0)+IF(COUNTIF($C$33:$H$33,$R10)+COUNTIF($C$33:$H$33,Z$3)&gt;1,1,0)+IF(COUNTIF($C$34:$H$34,$R10)+COUNTIF($C$34:$H$34,Z$3)&gt;1,1,0)+IF(COUNTIF($C$35:$H$35,$R10)+COUNTIF($C$35:$H$35,Z$3)&gt;1,1,0)+IF(COUNTIF($C$36:$H$36,$R10)+COUNTIF($C$36:$H$36,Z$3)&gt;1,1,0)+IF(COUNTIF($C$37:$H$37,$R10)+COUNTIF($C$37:$H$37,Z$3)&gt;1,1,0)+IF(COUNTIF($C$38:$H$38,$R10)+COUNTIF($C$38:$H$38,Z$3)&gt;1,1,0)+IF(COUNTIF($C$39:$H$39,$R10)+COUNTIF($C$39:$H$39,Z$3)&gt;1,1,0)+IF(COUNTIF($C$40:$H$40,$R10)+COUNTIF($C$40:$H$40,Z$3)&gt;1,1,0)+IF(COUNTIF($C$41:$H$41,$R10)+COUNTIF($C$41:$H$41,Z$3)&gt;1,1,0)+IF(COUNTIF($C$42:$H$42,$R10)+COUNTIF($C$42:$H$42,Z$3)&gt;1,1,0)+IF(COUNTIF($C$43:$H$43,$R10)+COUNTIF($C$43:$H$43,Z$3)&gt;1,1,0)+IF(COUNTIF($C$44:$H$44,$R10)+COUNTIF($C$44:$H$44,Z$3)&gt;1,1,0)+IF(COUNTIF($C$45:$H$45,$R10)+COUNTIF($C$45:$H$45,Z$3)&gt;1,1,0)+IF(COUNTIF($C$46:$H$46,$R10)+COUNTIF($C$46:$H$46,Z$3)&gt;1,1,0)+IF(COUNTIF($C$47:$H$47,$R10)+COUNTIF($C$47:$H$47,Z$3)&gt;1,1,0)+IF(COUNTIF($C$48:$H$48,$R10)+COUNTIF($C$48:$H$48,Z$3)&gt;1,1,0)</f>
        <v>4</v>
      </c>
      <c r="AA10" s="9">
        <f t="shared" si="14"/>
        <v>3</v>
      </c>
      <c r="AB10" s="9">
        <f t="shared" si="14"/>
        <v>5</v>
      </c>
      <c r="AC10" s="9">
        <f t="shared" si="14"/>
        <v>4</v>
      </c>
      <c r="AD10" s="9">
        <f t="shared" si="14"/>
        <v>2</v>
      </c>
      <c r="AE10" s="10">
        <f t="shared" si="14"/>
        <v>3</v>
      </c>
      <c r="AH10" s="28">
        <v>6</v>
      </c>
      <c r="AI10" s="9">
        <f t="shared" ca="1" si="8"/>
        <v>4</v>
      </c>
      <c r="AJ10" s="9">
        <f t="shared" ca="1" si="8"/>
        <v>4</v>
      </c>
      <c r="AK10" s="9">
        <f t="shared" ca="1" si="8"/>
        <v>5</v>
      </c>
      <c r="AL10" s="9">
        <f t="shared" ca="1" si="8"/>
        <v>4</v>
      </c>
      <c r="AM10" s="9">
        <f t="shared" ca="1" si="8"/>
        <v>4</v>
      </c>
      <c r="AN10" s="9">
        <f t="shared" ca="1" si="8"/>
        <v>5</v>
      </c>
      <c r="AO10" s="9">
        <f t="shared" ca="1" si="8"/>
        <v>4</v>
      </c>
      <c r="AP10" s="9">
        <f t="shared" ca="1" si="8"/>
        <v>4</v>
      </c>
      <c r="AQ10" s="9">
        <f t="shared" ca="1" si="8"/>
        <v>5</v>
      </c>
      <c r="AR10" s="9">
        <f t="shared" ca="1" si="8"/>
        <v>4</v>
      </c>
      <c r="AS10" s="9">
        <f t="shared" ca="1" si="8"/>
        <v>5</v>
      </c>
      <c r="AT10" s="9">
        <f t="shared" ca="1" si="8"/>
        <v>5</v>
      </c>
      <c r="AU10" s="10">
        <f t="shared" ca="1" si="8"/>
        <v>4</v>
      </c>
      <c r="AV10" s="49">
        <f t="shared" ca="1" si="9"/>
        <v>4.384615384615385</v>
      </c>
    </row>
    <row r="11" spans="1:48" x14ac:dyDescent="0.2">
      <c r="A11" s="65"/>
      <c r="B11" s="14">
        <v>8</v>
      </c>
      <c r="C11" s="22">
        <v>11</v>
      </c>
      <c r="D11" s="22"/>
      <c r="E11" s="22">
        <v>5</v>
      </c>
      <c r="F11" s="22">
        <v>13</v>
      </c>
      <c r="G11" s="22">
        <v>6</v>
      </c>
      <c r="H11" s="23"/>
      <c r="J11" s="6">
        <v>8</v>
      </c>
      <c r="K11" s="9">
        <f t="shared" si="0"/>
        <v>4</v>
      </c>
      <c r="L11" s="9">
        <f t="shared" si="1"/>
        <v>2</v>
      </c>
      <c r="M11" s="9">
        <f t="shared" si="2"/>
        <v>4</v>
      </c>
      <c r="N11" s="9">
        <f t="shared" si="3"/>
        <v>2</v>
      </c>
      <c r="O11" s="9">
        <f t="shared" si="4"/>
        <v>3</v>
      </c>
      <c r="P11" s="10">
        <f t="shared" si="5"/>
        <v>0</v>
      </c>
      <c r="R11" s="28">
        <v>8</v>
      </c>
      <c r="S11" s="9"/>
      <c r="T11" s="9"/>
      <c r="U11" s="9"/>
      <c r="V11" s="9"/>
      <c r="W11" s="9"/>
      <c r="X11" s="9"/>
      <c r="Y11" s="9"/>
      <c r="Z11" s="9"/>
      <c r="AA11" s="9">
        <f t="shared" ref="AA11:AE11" si="15">IF(COUNTIF($C$4:$H$4,$R11)+COUNTIF($C$4:$H$4,AA$3)&gt;1,1,0)+IF(COUNTIF($C$5:$H$5,$R11)+COUNTIF($C$5:$H$5,AA$3)&gt;1,1,0)+IF(COUNTIF($C$6:$H$6,$R11)+COUNTIF($C$6:$H$6,AA$3)&gt;1,1,0)+IF(COUNTIF($C$7:$H$7,$R11)+COUNTIF($C$7:$H$7,AA$3)&gt;1,1,0)+IF(COUNTIF($C$8:$H$8,$R11)+COUNTIF($C$8:$H$8,AA$3)&gt;1,1,0)+IF(COUNTIF($C$9:$H$9,$R11)+COUNTIF($C$9:$H$9,AA$3)&gt;1,1,0)+IF(COUNTIF($C$10:$H$10,$R11)+COUNTIF($C$10:$H$10,AA$3)&gt;1,1,0)+IF(COUNTIF($C$11:$H$11,$R11)+COUNTIF($C$11:$H$11,AA$3)&gt;1,1,0)+IF(COUNTIF($C$12:$H$12,$R11)+COUNTIF($C$12:$H$12,AA$3)&gt;1,1,0)+IF(COUNTIF($C$13:$H$13,$R11)+COUNTIF($C$13:$H$13,AA$3)&gt;1,1,0)+IF(COUNTIF($C$14:$H$14,$R11)+COUNTIF($C$14:$H$14,AA$3)&gt;1,1,0)+IF(COUNTIF($C$15:$H$15,$R11)+COUNTIF($C$15:$H$15,AA$3)&gt;1,1,0)+IF(COUNTIF($C$16:$H$16,$R11)+COUNTIF($C$16:$H$16,AA$3)&gt;1,1,0)+IF(COUNTIF($C$17:$H$17,$R11)+COUNTIF($C$17:$H$17,AA$3)&gt;1,1,0)+IF(COUNTIF($C$18:$H$18,$R11)+COUNTIF($C$18:$H$18,AA$3)&gt;1,1,0)+IF(COUNTIF($C$19:$H$19,$R11)+COUNTIF($C$19:$H$19,AA$3)&gt;1,1,0)+IF(COUNTIF($C$20:$H$20,$R11)+COUNTIF($C$20:$H$20,AA$3)&gt;1,1,0)+IF(COUNTIF($C$21:$H$21,$R11)+COUNTIF($C$21:$H$21,AA$3)&gt;1,1,0)+IF(COUNTIF($C$22:$H$22,$R11)+COUNTIF($C$22:$H$22,AA$3)&gt;1,1,0)+IF(COUNTIF($C$23:$H$23,$R11)+COUNTIF($C$23:$H$23,AA$3)&gt;1,1,0)+IF(COUNTIF($C$24:$H$24,$R11)+COUNTIF($C$24:$H$24,AA$3)&gt;1,1,0)+IF(COUNTIF($C$25:$H$25,$R11)+COUNTIF($C$25:$H$25,AA$3)&gt;1,1,0)+IF(COUNTIF($C$26:$H$26,$R11)+COUNTIF($C$26:$H$26,AA$3)&gt;1,1,0)+IF(COUNTIF($C$27:$H$27,$R11)+COUNTIF($C$27:$H$27,AA$3)&gt;1,1,0)+IF(COUNTIF($C$28:$H$28,$R11)+COUNTIF($C$28:$H$28,AA$3)&gt;1,1,0)+IF(COUNTIF($C$29:$H$29,$R11)+COUNTIF($C$29:$H$29,AA$3)&gt;1,1,0)+IF(COUNTIF($C$30:$H$30,$R11)+COUNTIF($C$30:$H$30,AA$3)&gt;1,1,0)+IF(COUNTIF($C$31:$H$31,$R11)+COUNTIF($C$31:$H$31,AA$3)&gt;1,1,0)+IF(COUNTIF($C$32:$H$32,$R11)+COUNTIF($C$32:$H$32,AA$3)&gt;1,1,0)+IF(COUNTIF($C$33:$H$33,$R11)+COUNTIF($C$33:$H$33,AA$3)&gt;1,1,0)+IF(COUNTIF($C$34:$H$34,$R11)+COUNTIF($C$34:$H$34,AA$3)&gt;1,1,0)+IF(COUNTIF($C$35:$H$35,$R11)+COUNTIF($C$35:$H$35,AA$3)&gt;1,1,0)+IF(COUNTIF($C$36:$H$36,$R11)+COUNTIF($C$36:$H$36,AA$3)&gt;1,1,0)+IF(COUNTIF($C$37:$H$37,$R11)+COUNTIF($C$37:$H$37,AA$3)&gt;1,1,0)+IF(COUNTIF($C$38:$H$38,$R11)+COUNTIF($C$38:$H$38,AA$3)&gt;1,1,0)+IF(COUNTIF($C$39:$H$39,$R11)+COUNTIF($C$39:$H$39,AA$3)&gt;1,1,0)+IF(COUNTIF($C$40:$H$40,$R11)+COUNTIF($C$40:$H$40,AA$3)&gt;1,1,0)+IF(COUNTIF($C$41:$H$41,$R11)+COUNTIF($C$41:$H$41,AA$3)&gt;1,1,0)+IF(COUNTIF($C$42:$H$42,$R11)+COUNTIF($C$42:$H$42,AA$3)&gt;1,1,0)+IF(COUNTIF($C$43:$H$43,$R11)+COUNTIF($C$43:$H$43,AA$3)&gt;1,1,0)+IF(COUNTIF($C$44:$H$44,$R11)+COUNTIF($C$44:$H$44,AA$3)&gt;1,1,0)+IF(COUNTIF($C$45:$H$45,$R11)+COUNTIF($C$45:$H$45,AA$3)&gt;1,1,0)+IF(COUNTIF($C$46:$H$46,$R11)+COUNTIF($C$46:$H$46,AA$3)&gt;1,1,0)+IF(COUNTIF($C$47:$H$47,$R11)+COUNTIF($C$47:$H$47,AA$3)&gt;1,1,0)+IF(COUNTIF($C$48:$H$48,$R11)+COUNTIF($C$48:$H$48,AA$3)&gt;1,1,0)</f>
        <v>4</v>
      </c>
      <c r="AB11" s="9">
        <f t="shared" si="15"/>
        <v>2</v>
      </c>
      <c r="AC11" s="9">
        <f t="shared" si="15"/>
        <v>3</v>
      </c>
      <c r="AD11" s="9">
        <f t="shared" si="15"/>
        <v>5</v>
      </c>
      <c r="AE11" s="10">
        <f t="shared" si="15"/>
        <v>6</v>
      </c>
      <c r="AH11" s="28">
        <v>7</v>
      </c>
      <c r="AI11" s="9">
        <f t="shared" ca="1" si="8"/>
        <v>4</v>
      </c>
      <c r="AJ11" s="9">
        <f t="shared" ca="1" si="8"/>
        <v>4</v>
      </c>
      <c r="AK11" s="9">
        <f t="shared" ca="1" si="8"/>
        <v>4</v>
      </c>
      <c r="AL11" s="9">
        <f t="shared" ca="1" si="8"/>
        <v>5</v>
      </c>
      <c r="AM11" s="9">
        <f t="shared" ca="1" si="8"/>
        <v>5</v>
      </c>
      <c r="AN11" s="9">
        <f t="shared" ca="1" si="8"/>
        <v>4</v>
      </c>
      <c r="AO11" s="9">
        <f t="shared" ca="1" si="8"/>
        <v>4</v>
      </c>
      <c r="AP11" s="9">
        <f t="shared" ca="1" si="8"/>
        <v>4</v>
      </c>
      <c r="AQ11" s="9">
        <f t="shared" ca="1" si="8"/>
        <v>5</v>
      </c>
      <c r="AR11" s="9">
        <f t="shared" ca="1" si="8"/>
        <v>5</v>
      </c>
      <c r="AS11" s="9">
        <f t="shared" ca="1" si="8"/>
        <v>4</v>
      </c>
      <c r="AT11" s="9">
        <f t="shared" ca="1" si="8"/>
        <v>5</v>
      </c>
      <c r="AU11" s="10">
        <f t="shared" ca="1" si="8"/>
        <v>4</v>
      </c>
      <c r="AV11" s="49">
        <f t="shared" ca="1" si="9"/>
        <v>4.384615384615385</v>
      </c>
    </row>
    <row r="12" spans="1:48" x14ac:dyDescent="0.2">
      <c r="A12" s="65"/>
      <c r="B12" s="15">
        <v>9</v>
      </c>
      <c r="C12" s="24">
        <v>7</v>
      </c>
      <c r="D12" s="24">
        <v>12</v>
      </c>
      <c r="E12" s="24">
        <v>3</v>
      </c>
      <c r="F12" s="24">
        <v>10</v>
      </c>
      <c r="G12" s="24">
        <v>1</v>
      </c>
      <c r="H12" s="25"/>
      <c r="J12" s="6">
        <v>9</v>
      </c>
      <c r="K12" s="9">
        <f t="shared" si="0"/>
        <v>4</v>
      </c>
      <c r="L12" s="9">
        <f t="shared" si="1"/>
        <v>3</v>
      </c>
      <c r="M12" s="9">
        <f t="shared" si="2"/>
        <v>5</v>
      </c>
      <c r="N12" s="9">
        <f t="shared" si="3"/>
        <v>1</v>
      </c>
      <c r="O12" s="9">
        <f t="shared" si="4"/>
        <v>2</v>
      </c>
      <c r="P12" s="10">
        <f t="shared" si="5"/>
        <v>0</v>
      </c>
      <c r="R12" s="28">
        <v>9</v>
      </c>
      <c r="S12" s="9"/>
      <c r="T12" s="9"/>
      <c r="U12" s="9"/>
      <c r="V12" s="9"/>
      <c r="W12" s="9"/>
      <c r="X12" s="9"/>
      <c r="Y12" s="9"/>
      <c r="Z12" s="9"/>
      <c r="AA12" s="9"/>
      <c r="AB12" s="9">
        <f t="shared" ref="AB12:AE12" si="16">IF(COUNTIF($C$4:$H$4,$R12)+COUNTIF($C$4:$H$4,AB$3)&gt;1,1,0)+IF(COUNTIF($C$5:$H$5,$R12)+COUNTIF($C$5:$H$5,AB$3)&gt;1,1,0)+IF(COUNTIF($C$6:$H$6,$R12)+COUNTIF($C$6:$H$6,AB$3)&gt;1,1,0)+IF(COUNTIF($C$7:$H$7,$R12)+COUNTIF($C$7:$H$7,AB$3)&gt;1,1,0)+IF(COUNTIF($C$8:$H$8,$R12)+COUNTIF($C$8:$H$8,AB$3)&gt;1,1,0)+IF(COUNTIF($C$9:$H$9,$R12)+COUNTIF($C$9:$H$9,AB$3)&gt;1,1,0)+IF(COUNTIF($C$10:$H$10,$R12)+COUNTIF($C$10:$H$10,AB$3)&gt;1,1,0)+IF(COUNTIF($C$11:$H$11,$R12)+COUNTIF($C$11:$H$11,AB$3)&gt;1,1,0)+IF(COUNTIF($C$12:$H$12,$R12)+COUNTIF($C$12:$H$12,AB$3)&gt;1,1,0)+IF(COUNTIF($C$13:$H$13,$R12)+COUNTIF($C$13:$H$13,AB$3)&gt;1,1,0)+IF(COUNTIF($C$14:$H$14,$R12)+COUNTIF($C$14:$H$14,AB$3)&gt;1,1,0)+IF(COUNTIF($C$15:$H$15,$R12)+COUNTIF($C$15:$H$15,AB$3)&gt;1,1,0)+IF(COUNTIF($C$16:$H$16,$R12)+COUNTIF($C$16:$H$16,AB$3)&gt;1,1,0)+IF(COUNTIF($C$17:$H$17,$R12)+COUNTIF($C$17:$H$17,AB$3)&gt;1,1,0)+IF(COUNTIF($C$18:$H$18,$R12)+COUNTIF($C$18:$H$18,AB$3)&gt;1,1,0)+IF(COUNTIF($C$19:$H$19,$R12)+COUNTIF($C$19:$H$19,AB$3)&gt;1,1,0)+IF(COUNTIF($C$20:$H$20,$R12)+COUNTIF($C$20:$H$20,AB$3)&gt;1,1,0)+IF(COUNTIF($C$21:$H$21,$R12)+COUNTIF($C$21:$H$21,AB$3)&gt;1,1,0)+IF(COUNTIF($C$22:$H$22,$R12)+COUNTIF($C$22:$H$22,AB$3)&gt;1,1,0)+IF(COUNTIF($C$23:$H$23,$R12)+COUNTIF($C$23:$H$23,AB$3)&gt;1,1,0)+IF(COUNTIF($C$24:$H$24,$R12)+COUNTIF($C$24:$H$24,AB$3)&gt;1,1,0)+IF(COUNTIF($C$25:$H$25,$R12)+COUNTIF($C$25:$H$25,AB$3)&gt;1,1,0)+IF(COUNTIF($C$26:$H$26,$R12)+COUNTIF($C$26:$H$26,AB$3)&gt;1,1,0)+IF(COUNTIF($C$27:$H$27,$R12)+COUNTIF($C$27:$H$27,AB$3)&gt;1,1,0)+IF(COUNTIF($C$28:$H$28,$R12)+COUNTIF($C$28:$H$28,AB$3)&gt;1,1,0)+IF(COUNTIF($C$29:$H$29,$R12)+COUNTIF($C$29:$H$29,AB$3)&gt;1,1,0)+IF(COUNTIF($C$30:$H$30,$R12)+COUNTIF($C$30:$H$30,AB$3)&gt;1,1,0)+IF(COUNTIF($C$31:$H$31,$R12)+COUNTIF($C$31:$H$31,AB$3)&gt;1,1,0)+IF(COUNTIF($C$32:$H$32,$R12)+COUNTIF($C$32:$H$32,AB$3)&gt;1,1,0)+IF(COUNTIF($C$33:$H$33,$R12)+COUNTIF($C$33:$H$33,AB$3)&gt;1,1,0)+IF(COUNTIF($C$34:$H$34,$R12)+COUNTIF($C$34:$H$34,AB$3)&gt;1,1,0)+IF(COUNTIF($C$35:$H$35,$R12)+COUNTIF($C$35:$H$35,AB$3)&gt;1,1,0)+IF(COUNTIF($C$36:$H$36,$R12)+COUNTIF($C$36:$H$36,AB$3)&gt;1,1,0)+IF(COUNTIF($C$37:$H$37,$R12)+COUNTIF($C$37:$H$37,AB$3)&gt;1,1,0)+IF(COUNTIF($C$38:$H$38,$R12)+COUNTIF($C$38:$H$38,AB$3)&gt;1,1,0)+IF(COUNTIF($C$39:$H$39,$R12)+COUNTIF($C$39:$H$39,AB$3)&gt;1,1,0)+IF(COUNTIF($C$40:$H$40,$R12)+COUNTIF($C$40:$H$40,AB$3)&gt;1,1,0)+IF(COUNTIF($C$41:$H$41,$R12)+COUNTIF($C$41:$H$41,AB$3)&gt;1,1,0)+IF(COUNTIF($C$42:$H$42,$R12)+COUNTIF($C$42:$H$42,AB$3)&gt;1,1,0)+IF(COUNTIF($C$43:$H$43,$R12)+COUNTIF($C$43:$H$43,AB$3)&gt;1,1,0)+IF(COUNTIF($C$44:$H$44,$R12)+COUNTIF($C$44:$H$44,AB$3)&gt;1,1,0)+IF(COUNTIF($C$45:$H$45,$R12)+COUNTIF($C$45:$H$45,AB$3)&gt;1,1,0)+IF(COUNTIF($C$46:$H$46,$R12)+COUNTIF($C$46:$H$46,AB$3)&gt;1,1,0)+IF(COUNTIF($C$47:$H$47,$R12)+COUNTIF($C$47:$H$47,AB$3)&gt;1,1,0)+IF(COUNTIF($C$48:$H$48,$R12)+COUNTIF($C$48:$H$48,AB$3)&gt;1,1,0)</f>
        <v>6</v>
      </c>
      <c r="AC12" s="9">
        <f t="shared" si="16"/>
        <v>5</v>
      </c>
      <c r="AD12" s="9">
        <f t="shared" si="16"/>
        <v>5</v>
      </c>
      <c r="AE12" s="10">
        <f t="shared" si="16"/>
        <v>4</v>
      </c>
      <c r="AH12" s="28">
        <v>8</v>
      </c>
      <c r="AI12" s="9">
        <f t="shared" ca="1" si="8"/>
        <v>4</v>
      </c>
      <c r="AJ12" s="9">
        <f t="shared" ca="1" si="8"/>
        <v>4</v>
      </c>
      <c r="AK12" s="9">
        <f t="shared" ca="1" si="8"/>
        <v>5</v>
      </c>
      <c r="AL12" s="9">
        <f t="shared" ca="1" si="8"/>
        <v>4</v>
      </c>
      <c r="AM12" s="9">
        <f t="shared" ca="1" si="8"/>
        <v>5</v>
      </c>
      <c r="AN12" s="9">
        <f t="shared" ca="1" si="8"/>
        <v>4</v>
      </c>
      <c r="AO12" s="9">
        <f t="shared" ca="1" si="8"/>
        <v>5</v>
      </c>
      <c r="AP12" s="9">
        <f t="shared" ca="1" si="8"/>
        <v>4</v>
      </c>
      <c r="AQ12" s="9">
        <f t="shared" ca="1" si="8"/>
        <v>5</v>
      </c>
      <c r="AR12" s="9">
        <f t="shared" ca="1" si="8"/>
        <v>4</v>
      </c>
      <c r="AS12" s="9">
        <f t="shared" ca="1" si="8"/>
        <v>5</v>
      </c>
      <c r="AT12" s="9">
        <f t="shared" ca="1" si="8"/>
        <v>4</v>
      </c>
      <c r="AU12" s="10">
        <f t="shared" ca="1" si="8"/>
        <v>4</v>
      </c>
      <c r="AV12" s="49">
        <f t="shared" ca="1" si="9"/>
        <v>4.384615384615385</v>
      </c>
    </row>
    <row r="13" spans="1:48" x14ac:dyDescent="0.2">
      <c r="A13" s="65">
        <v>4</v>
      </c>
      <c r="B13" s="13">
        <v>10</v>
      </c>
      <c r="C13" s="20">
        <v>7</v>
      </c>
      <c r="D13" s="20">
        <v>13</v>
      </c>
      <c r="E13" s="20">
        <v>3</v>
      </c>
      <c r="F13" s="20"/>
      <c r="G13" s="20">
        <v>4</v>
      </c>
      <c r="H13" s="21"/>
      <c r="I13" s="8">
        <f>SUM(C13:H15)</f>
        <v>91</v>
      </c>
      <c r="J13" s="6">
        <v>10</v>
      </c>
      <c r="K13" s="9">
        <f t="shared" si="0"/>
        <v>2</v>
      </c>
      <c r="L13" s="9">
        <f t="shared" si="1"/>
        <v>3</v>
      </c>
      <c r="M13" s="9">
        <f t="shared" si="2"/>
        <v>2</v>
      </c>
      <c r="N13" s="9">
        <f t="shared" si="3"/>
        <v>5</v>
      </c>
      <c r="O13" s="9">
        <f t="shared" si="4"/>
        <v>3</v>
      </c>
      <c r="P13" s="10">
        <f t="shared" si="5"/>
        <v>0</v>
      </c>
      <c r="R13" s="28">
        <v>10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>
        <f t="shared" ref="AC13:AE13" si="17">IF(COUNTIF($C$4:$H$4,$R13)+COUNTIF($C$4:$H$4,AC$3)&gt;1,1,0)+IF(COUNTIF($C$5:$H$5,$R13)+COUNTIF($C$5:$H$5,AC$3)&gt;1,1,0)+IF(COUNTIF($C$6:$H$6,$R13)+COUNTIF($C$6:$H$6,AC$3)&gt;1,1,0)+IF(COUNTIF($C$7:$H$7,$R13)+COUNTIF($C$7:$H$7,AC$3)&gt;1,1,0)+IF(COUNTIF($C$8:$H$8,$R13)+COUNTIF($C$8:$H$8,AC$3)&gt;1,1,0)+IF(COUNTIF($C$9:$H$9,$R13)+COUNTIF($C$9:$H$9,AC$3)&gt;1,1,0)+IF(COUNTIF($C$10:$H$10,$R13)+COUNTIF($C$10:$H$10,AC$3)&gt;1,1,0)+IF(COUNTIF($C$11:$H$11,$R13)+COUNTIF($C$11:$H$11,AC$3)&gt;1,1,0)+IF(COUNTIF($C$12:$H$12,$R13)+COUNTIF($C$12:$H$12,AC$3)&gt;1,1,0)+IF(COUNTIF($C$13:$H$13,$R13)+COUNTIF($C$13:$H$13,AC$3)&gt;1,1,0)+IF(COUNTIF($C$14:$H$14,$R13)+COUNTIF($C$14:$H$14,AC$3)&gt;1,1,0)+IF(COUNTIF($C$15:$H$15,$R13)+COUNTIF($C$15:$H$15,AC$3)&gt;1,1,0)+IF(COUNTIF($C$16:$H$16,$R13)+COUNTIF($C$16:$H$16,AC$3)&gt;1,1,0)+IF(COUNTIF($C$17:$H$17,$R13)+COUNTIF($C$17:$H$17,AC$3)&gt;1,1,0)+IF(COUNTIF($C$18:$H$18,$R13)+COUNTIF($C$18:$H$18,AC$3)&gt;1,1,0)+IF(COUNTIF($C$19:$H$19,$R13)+COUNTIF($C$19:$H$19,AC$3)&gt;1,1,0)+IF(COUNTIF($C$20:$H$20,$R13)+COUNTIF($C$20:$H$20,AC$3)&gt;1,1,0)+IF(COUNTIF($C$21:$H$21,$R13)+COUNTIF($C$21:$H$21,AC$3)&gt;1,1,0)+IF(COUNTIF($C$22:$H$22,$R13)+COUNTIF($C$22:$H$22,AC$3)&gt;1,1,0)+IF(COUNTIF($C$23:$H$23,$R13)+COUNTIF($C$23:$H$23,AC$3)&gt;1,1,0)+IF(COUNTIF($C$24:$H$24,$R13)+COUNTIF($C$24:$H$24,AC$3)&gt;1,1,0)+IF(COUNTIF($C$25:$H$25,$R13)+COUNTIF($C$25:$H$25,AC$3)&gt;1,1,0)+IF(COUNTIF($C$26:$H$26,$R13)+COUNTIF($C$26:$H$26,AC$3)&gt;1,1,0)+IF(COUNTIF($C$27:$H$27,$R13)+COUNTIF($C$27:$H$27,AC$3)&gt;1,1,0)+IF(COUNTIF($C$28:$H$28,$R13)+COUNTIF($C$28:$H$28,AC$3)&gt;1,1,0)+IF(COUNTIF($C$29:$H$29,$R13)+COUNTIF($C$29:$H$29,AC$3)&gt;1,1,0)+IF(COUNTIF($C$30:$H$30,$R13)+COUNTIF($C$30:$H$30,AC$3)&gt;1,1,0)+IF(COUNTIF($C$31:$H$31,$R13)+COUNTIF($C$31:$H$31,AC$3)&gt;1,1,0)+IF(COUNTIF($C$32:$H$32,$R13)+COUNTIF($C$32:$H$32,AC$3)&gt;1,1,0)+IF(COUNTIF($C$33:$H$33,$R13)+COUNTIF($C$33:$H$33,AC$3)&gt;1,1,0)+IF(COUNTIF($C$34:$H$34,$R13)+COUNTIF($C$34:$H$34,AC$3)&gt;1,1,0)+IF(COUNTIF($C$35:$H$35,$R13)+COUNTIF($C$35:$H$35,AC$3)&gt;1,1,0)+IF(COUNTIF($C$36:$H$36,$R13)+COUNTIF($C$36:$H$36,AC$3)&gt;1,1,0)+IF(COUNTIF($C$37:$H$37,$R13)+COUNTIF($C$37:$H$37,AC$3)&gt;1,1,0)+IF(COUNTIF($C$38:$H$38,$R13)+COUNTIF($C$38:$H$38,AC$3)&gt;1,1,0)+IF(COUNTIF($C$39:$H$39,$R13)+COUNTIF($C$39:$H$39,AC$3)&gt;1,1,0)+IF(COUNTIF($C$40:$H$40,$R13)+COUNTIF($C$40:$H$40,AC$3)&gt;1,1,0)+IF(COUNTIF($C$41:$H$41,$R13)+COUNTIF($C$41:$H$41,AC$3)&gt;1,1,0)+IF(COUNTIF($C$42:$H$42,$R13)+COUNTIF($C$42:$H$42,AC$3)&gt;1,1,0)+IF(COUNTIF($C$43:$H$43,$R13)+COUNTIF($C$43:$H$43,AC$3)&gt;1,1,0)+IF(COUNTIF($C$44:$H$44,$R13)+COUNTIF($C$44:$H$44,AC$3)&gt;1,1,0)+IF(COUNTIF($C$45:$H$45,$R13)+COUNTIF($C$45:$H$45,AC$3)&gt;1,1,0)+IF(COUNTIF($C$46:$H$46,$R13)+COUNTIF($C$46:$H$46,AC$3)&gt;1,1,0)+IF(COUNTIF($C$47:$H$47,$R13)+COUNTIF($C$47:$H$47,AC$3)&gt;1,1,0)+IF(COUNTIF($C$48:$H$48,$R13)+COUNTIF($C$48:$H$48,AC$3)&gt;1,1,0)</f>
        <v>6</v>
      </c>
      <c r="AD13" s="9">
        <f t="shared" si="17"/>
        <v>3</v>
      </c>
      <c r="AE13" s="10">
        <f t="shared" si="17"/>
        <v>3</v>
      </c>
      <c r="AH13" s="28">
        <v>9</v>
      </c>
      <c r="AI13" s="9">
        <f t="shared" ca="1" si="8"/>
        <v>5</v>
      </c>
      <c r="AJ13" s="9">
        <f t="shared" ca="1" si="8"/>
        <v>5</v>
      </c>
      <c r="AK13" s="9">
        <f t="shared" ca="1" si="8"/>
        <v>4</v>
      </c>
      <c r="AL13" s="9">
        <f t="shared" ca="1" si="8"/>
        <v>4</v>
      </c>
      <c r="AM13" s="9">
        <f t="shared" ca="1" si="8"/>
        <v>4</v>
      </c>
      <c r="AN13" s="9">
        <f t="shared" ca="1" si="8"/>
        <v>4</v>
      </c>
      <c r="AO13" s="9">
        <f t="shared" ca="1" si="8"/>
        <v>4</v>
      </c>
      <c r="AP13" s="9">
        <f t="shared" ca="1" si="8"/>
        <v>5</v>
      </c>
      <c r="AQ13" s="9">
        <f t="shared" ca="1" si="8"/>
        <v>4</v>
      </c>
      <c r="AR13" s="9">
        <f t="shared" ca="1" si="8"/>
        <v>5</v>
      </c>
      <c r="AS13" s="9">
        <f t="shared" ca="1" si="8"/>
        <v>5</v>
      </c>
      <c r="AT13" s="9">
        <f t="shared" ca="1" si="8"/>
        <v>4</v>
      </c>
      <c r="AU13" s="10">
        <f t="shared" ca="1" si="8"/>
        <v>4</v>
      </c>
      <c r="AV13" s="49">
        <f t="shared" ca="1" si="9"/>
        <v>4.384615384615385</v>
      </c>
    </row>
    <row r="14" spans="1:48" x14ac:dyDescent="0.2">
      <c r="A14" s="65"/>
      <c r="B14" s="14">
        <v>11</v>
      </c>
      <c r="C14" s="22">
        <v>9</v>
      </c>
      <c r="D14" s="22">
        <v>2</v>
      </c>
      <c r="E14" s="22">
        <v>11</v>
      </c>
      <c r="F14" s="22">
        <v>10</v>
      </c>
      <c r="G14" s="22"/>
      <c r="H14" s="23"/>
      <c r="J14" s="6">
        <v>11</v>
      </c>
      <c r="K14" s="9">
        <f t="shared" si="0"/>
        <v>2</v>
      </c>
      <c r="L14" s="9">
        <f t="shared" si="1"/>
        <v>4</v>
      </c>
      <c r="M14" s="9">
        <f t="shared" si="2"/>
        <v>2</v>
      </c>
      <c r="N14" s="9">
        <f t="shared" si="3"/>
        <v>5</v>
      </c>
      <c r="O14" s="9">
        <f t="shared" si="4"/>
        <v>2</v>
      </c>
      <c r="P14" s="10">
        <f t="shared" si="5"/>
        <v>0</v>
      </c>
      <c r="R14" s="28">
        <v>11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>
        <f t="shared" ref="AD14:AE14" si="18">IF(COUNTIF($C$4:$H$4,$R14)+COUNTIF($C$4:$H$4,AD$3)&gt;1,1,0)+IF(COUNTIF($C$5:$H$5,$R14)+COUNTIF($C$5:$H$5,AD$3)&gt;1,1,0)+IF(COUNTIF($C$6:$H$6,$R14)+COUNTIF($C$6:$H$6,AD$3)&gt;1,1,0)+IF(COUNTIF($C$7:$H$7,$R14)+COUNTIF($C$7:$H$7,AD$3)&gt;1,1,0)+IF(COUNTIF($C$8:$H$8,$R14)+COUNTIF($C$8:$H$8,AD$3)&gt;1,1,0)+IF(COUNTIF($C$9:$H$9,$R14)+COUNTIF($C$9:$H$9,AD$3)&gt;1,1,0)+IF(COUNTIF($C$10:$H$10,$R14)+COUNTIF($C$10:$H$10,AD$3)&gt;1,1,0)+IF(COUNTIF($C$11:$H$11,$R14)+COUNTIF($C$11:$H$11,AD$3)&gt;1,1,0)+IF(COUNTIF($C$12:$H$12,$R14)+COUNTIF($C$12:$H$12,AD$3)&gt;1,1,0)+IF(COUNTIF($C$13:$H$13,$R14)+COUNTIF($C$13:$H$13,AD$3)&gt;1,1,0)+IF(COUNTIF($C$14:$H$14,$R14)+COUNTIF($C$14:$H$14,AD$3)&gt;1,1,0)+IF(COUNTIF($C$15:$H$15,$R14)+COUNTIF($C$15:$H$15,AD$3)&gt;1,1,0)+IF(COUNTIF($C$16:$H$16,$R14)+COUNTIF($C$16:$H$16,AD$3)&gt;1,1,0)+IF(COUNTIF($C$17:$H$17,$R14)+COUNTIF($C$17:$H$17,AD$3)&gt;1,1,0)+IF(COUNTIF($C$18:$H$18,$R14)+COUNTIF($C$18:$H$18,AD$3)&gt;1,1,0)+IF(COUNTIF($C$19:$H$19,$R14)+COUNTIF($C$19:$H$19,AD$3)&gt;1,1,0)+IF(COUNTIF($C$20:$H$20,$R14)+COUNTIF($C$20:$H$20,AD$3)&gt;1,1,0)+IF(COUNTIF($C$21:$H$21,$R14)+COUNTIF($C$21:$H$21,AD$3)&gt;1,1,0)+IF(COUNTIF($C$22:$H$22,$R14)+COUNTIF($C$22:$H$22,AD$3)&gt;1,1,0)+IF(COUNTIF($C$23:$H$23,$R14)+COUNTIF($C$23:$H$23,AD$3)&gt;1,1,0)+IF(COUNTIF($C$24:$H$24,$R14)+COUNTIF($C$24:$H$24,AD$3)&gt;1,1,0)+IF(COUNTIF($C$25:$H$25,$R14)+COUNTIF($C$25:$H$25,AD$3)&gt;1,1,0)+IF(COUNTIF($C$26:$H$26,$R14)+COUNTIF($C$26:$H$26,AD$3)&gt;1,1,0)+IF(COUNTIF($C$27:$H$27,$R14)+COUNTIF($C$27:$H$27,AD$3)&gt;1,1,0)+IF(COUNTIF($C$28:$H$28,$R14)+COUNTIF($C$28:$H$28,AD$3)&gt;1,1,0)+IF(COUNTIF($C$29:$H$29,$R14)+COUNTIF($C$29:$H$29,AD$3)&gt;1,1,0)+IF(COUNTIF($C$30:$H$30,$R14)+COUNTIF($C$30:$H$30,AD$3)&gt;1,1,0)+IF(COUNTIF($C$31:$H$31,$R14)+COUNTIF($C$31:$H$31,AD$3)&gt;1,1,0)+IF(COUNTIF($C$32:$H$32,$R14)+COUNTIF($C$32:$H$32,AD$3)&gt;1,1,0)+IF(COUNTIF($C$33:$H$33,$R14)+COUNTIF($C$33:$H$33,AD$3)&gt;1,1,0)+IF(COUNTIF($C$34:$H$34,$R14)+COUNTIF($C$34:$H$34,AD$3)&gt;1,1,0)+IF(COUNTIF($C$35:$H$35,$R14)+COUNTIF($C$35:$H$35,AD$3)&gt;1,1,0)+IF(COUNTIF($C$36:$H$36,$R14)+COUNTIF($C$36:$H$36,AD$3)&gt;1,1,0)+IF(COUNTIF($C$37:$H$37,$R14)+COUNTIF($C$37:$H$37,AD$3)&gt;1,1,0)+IF(COUNTIF($C$38:$H$38,$R14)+COUNTIF($C$38:$H$38,AD$3)&gt;1,1,0)+IF(COUNTIF($C$39:$H$39,$R14)+COUNTIF($C$39:$H$39,AD$3)&gt;1,1,0)+IF(COUNTIF($C$40:$H$40,$R14)+COUNTIF($C$40:$H$40,AD$3)&gt;1,1,0)+IF(COUNTIF($C$41:$H$41,$R14)+COUNTIF($C$41:$H$41,AD$3)&gt;1,1,0)+IF(COUNTIF($C$42:$H$42,$R14)+COUNTIF($C$42:$H$42,AD$3)&gt;1,1,0)+IF(COUNTIF($C$43:$H$43,$R14)+COUNTIF($C$43:$H$43,AD$3)&gt;1,1,0)+IF(COUNTIF($C$44:$H$44,$R14)+COUNTIF($C$44:$H$44,AD$3)&gt;1,1,0)+IF(COUNTIF($C$45:$H$45,$R14)+COUNTIF($C$45:$H$45,AD$3)&gt;1,1,0)+IF(COUNTIF($C$46:$H$46,$R14)+COUNTIF($C$46:$H$46,AD$3)&gt;1,1,0)+IF(COUNTIF($C$47:$H$47,$R14)+COUNTIF($C$47:$H$47,AD$3)&gt;1,1,0)+IF(COUNTIF($C$48:$H$48,$R14)+COUNTIF($C$48:$H$48,AD$3)&gt;1,1,0)</f>
        <v>2</v>
      </c>
      <c r="AE14" s="10">
        <f t="shared" si="18"/>
        <v>4</v>
      </c>
      <c r="AH14" s="28">
        <v>10</v>
      </c>
      <c r="AI14" s="9">
        <f t="shared" ca="1" si="8"/>
        <v>5</v>
      </c>
      <c r="AJ14" s="9">
        <f t="shared" ca="1" si="8"/>
        <v>4</v>
      </c>
      <c r="AK14" s="9">
        <f t="shared" ca="1" si="8"/>
        <v>4</v>
      </c>
      <c r="AL14" s="9">
        <f t="shared" ca="1" si="8"/>
        <v>5</v>
      </c>
      <c r="AM14" s="9">
        <f t="shared" ca="1" si="8"/>
        <v>4</v>
      </c>
      <c r="AN14" s="9">
        <f t="shared" ca="1" si="8"/>
        <v>4</v>
      </c>
      <c r="AO14" s="9">
        <f t="shared" ca="1" si="8"/>
        <v>4</v>
      </c>
      <c r="AP14" s="9">
        <f t="shared" ca="1" si="8"/>
        <v>4</v>
      </c>
      <c r="AQ14" s="9">
        <f t="shared" ca="1" si="8"/>
        <v>5</v>
      </c>
      <c r="AR14" s="9">
        <f t="shared" ca="1" si="8"/>
        <v>4</v>
      </c>
      <c r="AS14" s="9">
        <f t="shared" ca="1" si="8"/>
        <v>4</v>
      </c>
      <c r="AT14" s="9">
        <f t="shared" ca="1" si="8"/>
        <v>5</v>
      </c>
      <c r="AU14" s="10">
        <f t="shared" ca="1" si="8"/>
        <v>5</v>
      </c>
      <c r="AV14" s="49">
        <f t="shared" ca="1" si="9"/>
        <v>4.384615384615385</v>
      </c>
    </row>
    <row r="15" spans="1:48" x14ac:dyDescent="0.2">
      <c r="A15" s="65"/>
      <c r="B15" s="15">
        <v>12</v>
      </c>
      <c r="C15" s="24">
        <v>8</v>
      </c>
      <c r="D15" s="24">
        <v>12</v>
      </c>
      <c r="E15" s="24">
        <v>1</v>
      </c>
      <c r="F15" s="24">
        <v>6</v>
      </c>
      <c r="G15" s="24">
        <v>5</v>
      </c>
      <c r="H15" s="25"/>
      <c r="J15" s="6">
        <v>12</v>
      </c>
      <c r="K15" s="9">
        <f t="shared" si="0"/>
        <v>2</v>
      </c>
      <c r="L15" s="9">
        <f t="shared" si="1"/>
        <v>3</v>
      </c>
      <c r="M15" s="9">
        <f t="shared" si="2"/>
        <v>5</v>
      </c>
      <c r="N15" s="9">
        <f t="shared" si="3"/>
        <v>3</v>
      </c>
      <c r="O15" s="9">
        <f t="shared" si="4"/>
        <v>2</v>
      </c>
      <c r="P15" s="10">
        <f t="shared" si="5"/>
        <v>0</v>
      </c>
      <c r="R15" s="28">
        <v>12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>
        <f t="shared" ref="AE15" si="19">IF(COUNTIF($C$4:$H$4,$R15)+COUNTIF($C$4:$H$4,AE$3)&gt;1,1,0)+IF(COUNTIF($C$5:$H$5,$R15)+COUNTIF($C$5:$H$5,AE$3)&gt;1,1,0)+IF(COUNTIF($C$6:$H$6,$R15)+COUNTIF($C$6:$H$6,AE$3)&gt;1,1,0)+IF(COUNTIF($C$7:$H$7,$R15)+COUNTIF($C$7:$H$7,AE$3)&gt;1,1,0)+IF(COUNTIF($C$8:$H$8,$R15)+COUNTIF($C$8:$H$8,AE$3)&gt;1,1,0)+IF(COUNTIF($C$9:$H$9,$R15)+COUNTIF($C$9:$H$9,AE$3)&gt;1,1,0)+IF(COUNTIF($C$10:$H$10,$R15)+COUNTIF($C$10:$H$10,AE$3)&gt;1,1,0)+IF(COUNTIF($C$11:$H$11,$R15)+COUNTIF($C$11:$H$11,AE$3)&gt;1,1,0)+IF(COUNTIF($C$12:$H$12,$R15)+COUNTIF($C$12:$H$12,AE$3)&gt;1,1,0)+IF(COUNTIF($C$13:$H$13,$R15)+COUNTIF($C$13:$H$13,AE$3)&gt;1,1,0)+IF(COUNTIF($C$14:$H$14,$R15)+COUNTIF($C$14:$H$14,AE$3)&gt;1,1,0)+IF(COUNTIF($C$15:$H$15,$R15)+COUNTIF($C$15:$H$15,AE$3)&gt;1,1,0)+IF(COUNTIF($C$16:$H$16,$R15)+COUNTIF($C$16:$H$16,AE$3)&gt;1,1,0)+IF(COUNTIF($C$17:$H$17,$R15)+COUNTIF($C$17:$H$17,AE$3)&gt;1,1,0)+IF(COUNTIF($C$18:$H$18,$R15)+COUNTIF($C$18:$H$18,AE$3)&gt;1,1,0)+IF(COUNTIF($C$19:$H$19,$R15)+COUNTIF($C$19:$H$19,AE$3)&gt;1,1,0)+IF(COUNTIF($C$20:$H$20,$R15)+COUNTIF($C$20:$H$20,AE$3)&gt;1,1,0)+IF(COUNTIF($C$21:$H$21,$R15)+COUNTIF($C$21:$H$21,AE$3)&gt;1,1,0)+IF(COUNTIF($C$22:$H$22,$R15)+COUNTIF($C$22:$H$22,AE$3)&gt;1,1,0)+IF(COUNTIF($C$23:$H$23,$R15)+COUNTIF($C$23:$H$23,AE$3)&gt;1,1,0)+IF(COUNTIF($C$24:$H$24,$R15)+COUNTIF($C$24:$H$24,AE$3)&gt;1,1,0)+IF(COUNTIF($C$25:$H$25,$R15)+COUNTIF($C$25:$H$25,AE$3)&gt;1,1,0)+IF(COUNTIF($C$26:$H$26,$R15)+COUNTIF($C$26:$H$26,AE$3)&gt;1,1,0)+IF(COUNTIF($C$27:$H$27,$R15)+COUNTIF($C$27:$H$27,AE$3)&gt;1,1,0)+IF(COUNTIF($C$28:$H$28,$R15)+COUNTIF($C$28:$H$28,AE$3)&gt;1,1,0)+IF(COUNTIF($C$29:$H$29,$R15)+COUNTIF($C$29:$H$29,AE$3)&gt;1,1,0)+IF(COUNTIF($C$30:$H$30,$R15)+COUNTIF($C$30:$H$30,AE$3)&gt;1,1,0)+IF(COUNTIF($C$31:$H$31,$R15)+COUNTIF($C$31:$H$31,AE$3)&gt;1,1,0)+IF(COUNTIF($C$32:$H$32,$R15)+COUNTIF($C$32:$H$32,AE$3)&gt;1,1,0)+IF(COUNTIF($C$33:$H$33,$R15)+COUNTIF($C$33:$H$33,AE$3)&gt;1,1,0)+IF(COUNTIF($C$34:$H$34,$R15)+COUNTIF($C$34:$H$34,AE$3)&gt;1,1,0)+IF(COUNTIF($C$35:$H$35,$R15)+COUNTIF($C$35:$H$35,AE$3)&gt;1,1,0)+IF(COUNTIF($C$36:$H$36,$R15)+COUNTIF($C$36:$H$36,AE$3)&gt;1,1,0)+IF(COUNTIF($C$37:$H$37,$R15)+COUNTIF($C$37:$H$37,AE$3)&gt;1,1,0)+IF(COUNTIF($C$38:$H$38,$R15)+COUNTIF($C$38:$H$38,AE$3)&gt;1,1,0)+IF(COUNTIF($C$39:$H$39,$R15)+COUNTIF($C$39:$H$39,AE$3)&gt;1,1,0)+IF(COUNTIF($C$40:$H$40,$R15)+COUNTIF($C$40:$H$40,AE$3)&gt;1,1,0)+IF(COUNTIF($C$41:$H$41,$R15)+COUNTIF($C$41:$H$41,AE$3)&gt;1,1,0)+IF(COUNTIF($C$42:$H$42,$R15)+COUNTIF($C$42:$H$42,AE$3)&gt;1,1,0)+IF(COUNTIF($C$43:$H$43,$R15)+COUNTIF($C$43:$H$43,AE$3)&gt;1,1,0)+IF(COUNTIF($C$44:$H$44,$R15)+COUNTIF($C$44:$H$44,AE$3)&gt;1,1,0)+IF(COUNTIF($C$45:$H$45,$R15)+COUNTIF($C$45:$H$45,AE$3)&gt;1,1,0)+IF(COUNTIF($C$46:$H$46,$R15)+COUNTIF($C$46:$H$46,AE$3)&gt;1,1,0)+IF(COUNTIF($C$47:$H$47,$R15)+COUNTIF($C$47:$H$47,AE$3)&gt;1,1,0)+IF(COUNTIF($C$48:$H$48,$R15)+COUNTIF($C$48:$H$48,AE$3)&gt;1,1,0)</f>
        <v>6</v>
      </c>
      <c r="AH15" s="28">
        <v>11</v>
      </c>
      <c r="AI15" s="9">
        <f t="shared" ca="1" si="8"/>
        <v>4</v>
      </c>
      <c r="AJ15" s="9">
        <f t="shared" ca="1" si="8"/>
        <v>4</v>
      </c>
      <c r="AK15" s="9">
        <f t="shared" ca="1" si="8"/>
        <v>4</v>
      </c>
      <c r="AL15" s="9">
        <f t="shared" ca="1" si="8"/>
        <v>5</v>
      </c>
      <c r="AM15" s="9">
        <f t="shared" ca="1" si="8"/>
        <v>4</v>
      </c>
      <c r="AN15" s="9">
        <f t="shared" ca="1" si="8"/>
        <v>4</v>
      </c>
      <c r="AO15" s="9">
        <f t="shared" ca="1" si="8"/>
        <v>5</v>
      </c>
      <c r="AP15" s="9">
        <f t="shared" ca="1" si="8"/>
        <v>4</v>
      </c>
      <c r="AQ15" s="9">
        <f t="shared" ca="1" si="8"/>
        <v>4</v>
      </c>
      <c r="AR15" s="9">
        <f t="shared" ca="1" si="8"/>
        <v>5</v>
      </c>
      <c r="AS15" s="9">
        <f t="shared" ca="1" si="8"/>
        <v>5</v>
      </c>
      <c r="AT15" s="9">
        <f t="shared" ca="1" si="8"/>
        <v>4</v>
      </c>
      <c r="AU15" s="10">
        <f t="shared" ca="1" si="8"/>
        <v>5</v>
      </c>
      <c r="AV15" s="49">
        <f t="shared" ca="1" si="9"/>
        <v>4.384615384615385</v>
      </c>
    </row>
    <row r="16" spans="1:48" x14ac:dyDescent="0.2">
      <c r="A16" s="65">
        <v>5</v>
      </c>
      <c r="B16" s="13">
        <v>13</v>
      </c>
      <c r="C16" s="20">
        <v>8</v>
      </c>
      <c r="D16" s="20">
        <v>4</v>
      </c>
      <c r="E16" s="20">
        <v>7</v>
      </c>
      <c r="F16" s="20">
        <v>6</v>
      </c>
      <c r="G16" s="20">
        <v>5</v>
      </c>
      <c r="H16" s="21"/>
      <c r="I16" s="8">
        <f>SUM(C16:H18)</f>
        <v>91</v>
      </c>
      <c r="J16" s="6">
        <v>13</v>
      </c>
      <c r="K16" s="9">
        <f t="shared" si="0"/>
        <v>4</v>
      </c>
      <c r="L16" s="9">
        <f t="shared" si="1"/>
        <v>3</v>
      </c>
      <c r="M16" s="9">
        <f t="shared" si="2"/>
        <v>2</v>
      </c>
      <c r="N16" s="9">
        <f t="shared" si="3"/>
        <v>3</v>
      </c>
      <c r="O16" s="9">
        <f t="shared" si="4"/>
        <v>3</v>
      </c>
      <c r="P16" s="10">
        <f t="shared" si="5"/>
        <v>0</v>
      </c>
      <c r="R16" s="28">
        <v>13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0"/>
      <c r="AH16" s="28">
        <v>12</v>
      </c>
      <c r="AI16" s="9">
        <f t="shared" ca="1" si="8"/>
        <v>5</v>
      </c>
      <c r="AJ16" s="9">
        <f t="shared" ca="1" si="8"/>
        <v>5</v>
      </c>
      <c r="AK16" s="9">
        <f t="shared" ca="1" si="8"/>
        <v>4</v>
      </c>
      <c r="AL16" s="9">
        <f t="shared" ca="1" si="8"/>
        <v>4</v>
      </c>
      <c r="AM16" s="9">
        <f t="shared" ca="1" si="8"/>
        <v>4</v>
      </c>
      <c r="AN16" s="9">
        <f t="shared" ca="1" si="8"/>
        <v>4</v>
      </c>
      <c r="AO16" s="9">
        <f t="shared" ca="1" si="8"/>
        <v>4</v>
      </c>
      <c r="AP16" s="9">
        <f t="shared" ca="1" si="8"/>
        <v>5</v>
      </c>
      <c r="AQ16" s="9">
        <f t="shared" ca="1" si="8"/>
        <v>4</v>
      </c>
      <c r="AR16" s="9">
        <f t="shared" ca="1" si="8"/>
        <v>4</v>
      </c>
      <c r="AS16" s="9">
        <f t="shared" ca="1" si="8"/>
        <v>5</v>
      </c>
      <c r="AT16" s="9">
        <f t="shared" ca="1" si="8"/>
        <v>4</v>
      </c>
      <c r="AU16" s="10">
        <f t="shared" ca="1" si="8"/>
        <v>5</v>
      </c>
      <c r="AV16" s="49">
        <f t="shared" ca="1" si="9"/>
        <v>4.384615384615385</v>
      </c>
    </row>
    <row r="17" spans="1:48" x14ac:dyDescent="0.2">
      <c r="A17" s="65"/>
      <c r="B17" s="14">
        <v>14</v>
      </c>
      <c r="C17" s="22"/>
      <c r="D17" s="22">
        <v>13</v>
      </c>
      <c r="E17" s="22">
        <v>10</v>
      </c>
      <c r="F17" s="22">
        <v>9</v>
      </c>
      <c r="G17" s="22">
        <v>3</v>
      </c>
      <c r="H17" s="23"/>
      <c r="J17" s="6">
        <v>14</v>
      </c>
      <c r="K17" s="9">
        <f t="shared" si="0"/>
        <v>0</v>
      </c>
      <c r="L17" s="9">
        <f t="shared" si="1"/>
        <v>0</v>
      </c>
      <c r="M17" s="9">
        <f t="shared" si="2"/>
        <v>0</v>
      </c>
      <c r="N17" s="9">
        <f t="shared" si="3"/>
        <v>0</v>
      </c>
      <c r="O17" s="9">
        <f t="shared" si="4"/>
        <v>0</v>
      </c>
      <c r="P17" s="10">
        <f t="shared" si="5"/>
        <v>0</v>
      </c>
      <c r="R17" s="28">
        <v>14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  <c r="AH17" s="28">
        <v>13</v>
      </c>
      <c r="AI17" s="9">
        <f t="shared" ca="1" si="8"/>
        <v>4</v>
      </c>
      <c r="AJ17" s="9">
        <f t="shared" ca="1" si="8"/>
        <v>4</v>
      </c>
      <c r="AK17" s="9">
        <f t="shared" ca="1" si="8"/>
        <v>4</v>
      </c>
      <c r="AL17" s="9">
        <f t="shared" ca="1" si="8"/>
        <v>4</v>
      </c>
      <c r="AM17" s="9">
        <f t="shared" ca="1" si="8"/>
        <v>4</v>
      </c>
      <c r="AN17" s="9">
        <f t="shared" ca="1" si="8"/>
        <v>5</v>
      </c>
      <c r="AO17" s="9">
        <f t="shared" ca="1" si="8"/>
        <v>5</v>
      </c>
      <c r="AP17" s="9">
        <f t="shared" ca="1" si="8"/>
        <v>5</v>
      </c>
      <c r="AQ17" s="9">
        <f t="shared" ca="1" si="8"/>
        <v>5</v>
      </c>
      <c r="AR17" s="9">
        <f t="shared" ca="1" si="8"/>
        <v>5</v>
      </c>
      <c r="AS17" s="9">
        <f t="shared" ca="1" si="8"/>
        <v>4</v>
      </c>
      <c r="AT17" s="9">
        <f t="shared" ca="1" si="8"/>
        <v>4</v>
      </c>
      <c r="AU17" s="10">
        <f t="shared" ca="1" si="8"/>
        <v>4</v>
      </c>
      <c r="AV17" s="49">
        <f t="shared" ca="1" si="9"/>
        <v>4.384615384615385</v>
      </c>
    </row>
    <row r="18" spans="1:48" x14ac:dyDescent="0.2">
      <c r="A18" s="65"/>
      <c r="B18" s="15">
        <v>15</v>
      </c>
      <c r="C18" s="24">
        <v>2</v>
      </c>
      <c r="D18" s="24">
        <v>12</v>
      </c>
      <c r="E18" s="24"/>
      <c r="F18" s="24">
        <v>1</v>
      </c>
      <c r="G18" s="24">
        <v>11</v>
      </c>
      <c r="H18" s="25"/>
      <c r="J18" s="6">
        <v>15</v>
      </c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10">
        <f t="shared" si="5"/>
        <v>0</v>
      </c>
      <c r="R18" s="28">
        <v>15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/>
      <c r="AH18" s="28">
        <v>14</v>
      </c>
      <c r="AI18" s="9">
        <f t="shared" ca="1" si="8"/>
        <v>4</v>
      </c>
      <c r="AJ18" s="9">
        <f t="shared" ca="1" si="8"/>
        <v>5</v>
      </c>
      <c r="AK18" s="9">
        <f t="shared" ca="1" si="8"/>
        <v>5</v>
      </c>
      <c r="AL18" s="9">
        <f t="shared" ca="1" si="8"/>
        <v>4</v>
      </c>
      <c r="AM18" s="9">
        <f t="shared" ca="1" si="8"/>
        <v>4</v>
      </c>
      <c r="AN18" s="9">
        <f t="shared" ca="1" si="8"/>
        <v>5</v>
      </c>
      <c r="AO18" s="9">
        <f t="shared" ca="1" si="8"/>
        <v>4</v>
      </c>
      <c r="AP18" s="9">
        <f t="shared" ca="1" si="8"/>
        <v>4</v>
      </c>
      <c r="AQ18" s="9">
        <f t="shared" ca="1" si="8"/>
        <v>4</v>
      </c>
      <c r="AR18" s="9">
        <f t="shared" ca="1" si="8"/>
        <v>5</v>
      </c>
      <c r="AS18" s="9">
        <f t="shared" ca="1" si="8"/>
        <v>4</v>
      </c>
      <c r="AT18" s="9">
        <f t="shared" ca="1" si="8"/>
        <v>5</v>
      </c>
      <c r="AU18" s="10">
        <f t="shared" ca="1" si="8"/>
        <v>4</v>
      </c>
      <c r="AV18" s="49">
        <f t="shared" ca="1" si="9"/>
        <v>4.384615384615385</v>
      </c>
    </row>
    <row r="19" spans="1:48" x14ac:dyDescent="0.2">
      <c r="A19" s="65">
        <v>6</v>
      </c>
      <c r="B19" s="13">
        <v>16</v>
      </c>
      <c r="C19" s="20">
        <v>4</v>
      </c>
      <c r="D19" s="20">
        <v>10</v>
      </c>
      <c r="E19" s="20"/>
      <c r="F19" s="20">
        <v>1</v>
      </c>
      <c r="G19" s="20">
        <v>5</v>
      </c>
      <c r="H19" s="21"/>
      <c r="I19" s="8">
        <f>SUM(C19:H21)</f>
        <v>91</v>
      </c>
      <c r="J19" s="6">
        <v>16</v>
      </c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10">
        <f t="shared" si="5"/>
        <v>0</v>
      </c>
      <c r="R19" s="28">
        <v>16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  <c r="AH19" s="29">
        <v>15</v>
      </c>
      <c r="AI19" s="11">
        <f t="shared" ca="1" si="8"/>
        <v>5</v>
      </c>
      <c r="AJ19" s="11">
        <f t="shared" ca="1" si="8"/>
        <v>5</v>
      </c>
      <c r="AK19" s="11">
        <f t="shared" ca="1" si="8"/>
        <v>4</v>
      </c>
      <c r="AL19" s="11">
        <f t="shared" ca="1" si="8"/>
        <v>4</v>
      </c>
      <c r="AM19" s="11">
        <f t="shared" ca="1" si="8"/>
        <v>5</v>
      </c>
      <c r="AN19" s="11">
        <f t="shared" ca="1" si="8"/>
        <v>4</v>
      </c>
      <c r="AO19" s="11">
        <f t="shared" ca="1" si="8"/>
        <v>4</v>
      </c>
      <c r="AP19" s="11">
        <f t="shared" ca="1" si="8"/>
        <v>4</v>
      </c>
      <c r="AQ19" s="11">
        <f t="shared" ca="1" si="8"/>
        <v>5</v>
      </c>
      <c r="AR19" s="11">
        <f t="shared" ca="1" si="8"/>
        <v>4</v>
      </c>
      <c r="AS19" s="11">
        <f t="shared" ca="1" si="8"/>
        <v>5</v>
      </c>
      <c r="AT19" s="11">
        <f t="shared" ca="1" si="8"/>
        <v>4</v>
      </c>
      <c r="AU19" s="12">
        <f t="shared" ca="1" si="8"/>
        <v>4</v>
      </c>
      <c r="AV19" s="49">
        <f t="shared" ca="1" si="9"/>
        <v>4.384615384615385</v>
      </c>
    </row>
    <row r="20" spans="1:48" ht="15" customHeight="1" x14ac:dyDescent="0.2">
      <c r="A20" s="65"/>
      <c r="B20" s="14">
        <v>17</v>
      </c>
      <c r="C20" s="22">
        <v>13</v>
      </c>
      <c r="D20" s="22">
        <v>7</v>
      </c>
      <c r="E20" s="22">
        <v>8</v>
      </c>
      <c r="F20" s="22"/>
      <c r="G20" s="22">
        <v>2</v>
      </c>
      <c r="H20" s="23"/>
      <c r="J20" s="6">
        <v>17</v>
      </c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10">
        <f t="shared" si="5"/>
        <v>0</v>
      </c>
      <c r="R20" s="28">
        <v>17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0"/>
      <c r="AH20" s="9"/>
      <c r="AI20" s="61">
        <f ca="1">SUM(AI5:AI19)/15</f>
        <v>4.4000000000000004</v>
      </c>
      <c r="AJ20" s="61">
        <f t="shared" ref="AJ20:AO20" ca="1" si="20">SUM(AJ5:AJ19)/15</f>
        <v>4.4000000000000004</v>
      </c>
      <c r="AK20" s="61">
        <f ca="1">SUM(AK5:AK19)/15</f>
        <v>4.4000000000000004</v>
      </c>
      <c r="AL20" s="61">
        <f t="shared" ca="1" si="20"/>
        <v>4.4000000000000004</v>
      </c>
      <c r="AM20" s="61">
        <f t="shared" ca="1" si="20"/>
        <v>4.4000000000000004</v>
      </c>
      <c r="AN20" s="61">
        <f t="shared" ca="1" si="20"/>
        <v>4.4000000000000004</v>
      </c>
      <c r="AO20" s="61">
        <f t="shared" ca="1" si="20"/>
        <v>4.4000000000000004</v>
      </c>
      <c r="AP20" s="61">
        <f t="shared" ref="AP20:AU20" ca="1" si="21">SUM(AP5:AP19)/15</f>
        <v>4.4000000000000004</v>
      </c>
      <c r="AQ20" s="61">
        <f t="shared" ca="1" si="21"/>
        <v>4.4000000000000004</v>
      </c>
      <c r="AR20" s="61">
        <f t="shared" ca="1" si="21"/>
        <v>4.4000000000000004</v>
      </c>
      <c r="AS20" s="61">
        <f t="shared" ca="1" si="21"/>
        <v>4.4000000000000004</v>
      </c>
      <c r="AT20" s="61">
        <f t="shared" ca="1" si="21"/>
        <v>4.4000000000000004</v>
      </c>
      <c r="AU20" s="61">
        <f t="shared" ca="1" si="21"/>
        <v>4.2</v>
      </c>
    </row>
    <row r="21" spans="1:48" x14ac:dyDescent="0.2">
      <c r="A21" s="65"/>
      <c r="B21" s="15">
        <v>18</v>
      </c>
      <c r="C21" s="24">
        <v>6</v>
      </c>
      <c r="D21" s="24">
        <v>3</v>
      </c>
      <c r="E21" s="24">
        <v>9</v>
      </c>
      <c r="F21" s="24">
        <v>11</v>
      </c>
      <c r="G21" s="24">
        <v>12</v>
      </c>
      <c r="H21" s="25"/>
      <c r="J21" s="7">
        <v>18</v>
      </c>
      <c r="K21" s="11">
        <f t="shared" si="0"/>
        <v>0</v>
      </c>
      <c r="L21" s="11">
        <f t="shared" si="1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2">
        <f t="shared" si="5"/>
        <v>0</v>
      </c>
      <c r="R21" s="29">
        <v>18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/>
      <c r="AH21" s="9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</row>
    <row r="22" spans="1:48" x14ac:dyDescent="0.2">
      <c r="A22" s="65">
        <v>7</v>
      </c>
      <c r="B22" s="13">
        <v>19</v>
      </c>
      <c r="C22" s="20"/>
      <c r="D22" s="20">
        <v>3</v>
      </c>
      <c r="E22" s="20">
        <v>8</v>
      </c>
      <c r="F22" s="20">
        <v>11</v>
      </c>
      <c r="G22" s="20">
        <v>13</v>
      </c>
      <c r="H22" s="21"/>
      <c r="I22" s="8">
        <f>SUM(C22:H24)</f>
        <v>91</v>
      </c>
      <c r="AH22" s="9"/>
    </row>
    <row r="23" spans="1:48" x14ac:dyDescent="0.2">
      <c r="A23" s="65"/>
      <c r="B23" s="14">
        <v>20</v>
      </c>
      <c r="C23" s="22">
        <v>6</v>
      </c>
      <c r="D23" s="22"/>
      <c r="E23" s="22">
        <v>2</v>
      </c>
      <c r="F23" s="22">
        <v>7</v>
      </c>
      <c r="G23" s="22">
        <v>1</v>
      </c>
      <c r="H23" s="23"/>
      <c r="AH23" s="9"/>
    </row>
    <row r="24" spans="1:48" x14ac:dyDescent="0.2">
      <c r="A24" s="65"/>
      <c r="B24" s="15">
        <v>21</v>
      </c>
      <c r="C24" s="24">
        <v>9</v>
      </c>
      <c r="D24" s="24">
        <v>5</v>
      </c>
      <c r="E24" s="24">
        <v>4</v>
      </c>
      <c r="F24" s="24">
        <v>12</v>
      </c>
      <c r="G24" s="24">
        <v>10</v>
      </c>
      <c r="H24" s="25"/>
      <c r="K24" s="50"/>
      <c r="L24" s="51"/>
      <c r="M24" s="51"/>
      <c r="N24" s="51"/>
      <c r="O24" s="52"/>
      <c r="AH24" s="9"/>
    </row>
    <row r="25" spans="1:48" x14ac:dyDescent="0.2">
      <c r="A25" s="65">
        <v>8</v>
      </c>
      <c r="B25" s="13">
        <v>22</v>
      </c>
      <c r="C25" s="20">
        <v>8</v>
      </c>
      <c r="D25" s="20"/>
      <c r="E25" s="20">
        <v>4</v>
      </c>
      <c r="F25" s="20">
        <v>12</v>
      </c>
      <c r="G25" s="20">
        <v>1</v>
      </c>
      <c r="H25" s="21"/>
      <c r="I25" s="8">
        <f>SUM(C25:H27)</f>
        <v>91</v>
      </c>
      <c r="K25" s="53"/>
      <c r="L25" s="54" t="s">
        <v>17</v>
      </c>
      <c r="M25" s="54"/>
      <c r="N25" s="59"/>
      <c r="O25" s="55"/>
      <c r="R25" s="62" t="s">
        <v>18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H25" s="9"/>
    </row>
    <row r="26" spans="1:48" x14ac:dyDescent="0.2">
      <c r="A26" s="65"/>
      <c r="B26" s="14">
        <v>23</v>
      </c>
      <c r="C26" s="22">
        <v>10</v>
      </c>
      <c r="D26" s="22">
        <v>2</v>
      </c>
      <c r="E26" s="22">
        <v>6</v>
      </c>
      <c r="F26" s="22"/>
      <c r="G26" s="22">
        <v>13</v>
      </c>
      <c r="H26" s="23"/>
      <c r="K26" s="56"/>
      <c r="L26" s="57"/>
      <c r="M26" s="57"/>
      <c r="N26" s="57"/>
      <c r="O26" s="58"/>
      <c r="R26" s="30" t="s">
        <v>4</v>
      </c>
      <c r="S26" s="31">
        <v>1</v>
      </c>
      <c r="T26" s="32">
        <v>2</v>
      </c>
      <c r="U26" s="31">
        <v>3</v>
      </c>
      <c r="V26" s="31">
        <v>4</v>
      </c>
      <c r="W26" s="32">
        <v>5</v>
      </c>
      <c r="X26" s="31">
        <v>6</v>
      </c>
      <c r="Y26" s="31">
        <v>7</v>
      </c>
      <c r="Z26" s="32">
        <v>8</v>
      </c>
      <c r="AA26" s="31">
        <v>9</v>
      </c>
      <c r="AB26" s="31">
        <v>10</v>
      </c>
      <c r="AC26" s="32">
        <v>11</v>
      </c>
      <c r="AD26" s="31">
        <v>12</v>
      </c>
      <c r="AE26" s="33">
        <v>13</v>
      </c>
      <c r="AH26" s="9"/>
    </row>
    <row r="27" spans="1:48" ht="15" customHeight="1" x14ac:dyDescent="0.2">
      <c r="A27" s="65"/>
      <c r="B27" s="15">
        <v>24</v>
      </c>
      <c r="C27" s="24">
        <v>9</v>
      </c>
      <c r="D27" s="24">
        <v>11</v>
      </c>
      <c r="E27" s="24">
        <v>7</v>
      </c>
      <c r="F27" s="24">
        <v>5</v>
      </c>
      <c r="G27" s="24">
        <v>3</v>
      </c>
      <c r="H27" s="25"/>
      <c r="Q27" s="66" t="s">
        <v>14</v>
      </c>
      <c r="R27" s="28">
        <v>1</v>
      </c>
      <c r="S27" s="9">
        <f>-IF(COUNTIF($C4:$H4,S$26),1,0)-IF(COUNTIF($C5:$H5,S$26),2,0)-IF(COUNTIF($C6:$H6,S$26),3,0)+IF(COUNTIF($C7:$H7,S$26),3,0)+IF(COUNTIF($C8:$H8,S$26),4,0)+IF(COUNTIF($C9:$H9,S$26),5,0)</f>
        <v>2</v>
      </c>
      <c r="T27" s="9">
        <f t="shared" ref="T27:AE27" si="22">-IF(COUNTIF($C4:$H4,T$26),1,0)-IF(COUNTIF($C5:$H5,T$26),2,0)-IF(COUNTIF($C6:$H6,T$26),3,0)+IF(COUNTIF($C7:$H7,T$26),3,0)+IF(COUNTIF($C8:$H8,T$26),4,0)+IF(COUNTIF($C9:$H9,T$26),5,0)</f>
        <v>0</v>
      </c>
      <c r="U27" s="9">
        <f t="shared" si="22"/>
        <v>0</v>
      </c>
      <c r="V27" s="9">
        <f t="shared" si="22"/>
        <v>0</v>
      </c>
      <c r="W27" s="9">
        <f t="shared" si="22"/>
        <v>2</v>
      </c>
      <c r="X27" s="9">
        <f t="shared" si="22"/>
        <v>2</v>
      </c>
      <c r="Y27" s="9">
        <f t="shared" si="22"/>
        <v>2</v>
      </c>
      <c r="Z27" s="9">
        <f t="shared" si="22"/>
        <v>2</v>
      </c>
      <c r="AA27" s="9">
        <f t="shared" si="22"/>
        <v>2</v>
      </c>
      <c r="AB27" s="9">
        <f t="shared" si="22"/>
        <v>3</v>
      </c>
      <c r="AC27" s="9">
        <f t="shared" si="22"/>
        <v>3</v>
      </c>
      <c r="AD27" s="9">
        <f t="shared" si="22"/>
        <v>3</v>
      </c>
      <c r="AE27" s="10">
        <f t="shared" si="22"/>
        <v>3</v>
      </c>
      <c r="AH27" s="9"/>
    </row>
    <row r="28" spans="1:48" x14ac:dyDescent="0.2">
      <c r="A28" s="65">
        <v>9</v>
      </c>
      <c r="B28" s="13">
        <v>25</v>
      </c>
      <c r="C28" s="20">
        <v>9</v>
      </c>
      <c r="D28" s="20"/>
      <c r="E28" s="20">
        <v>7</v>
      </c>
      <c r="F28" s="20">
        <v>5</v>
      </c>
      <c r="G28" s="20">
        <v>3</v>
      </c>
      <c r="H28" s="21"/>
      <c r="I28" s="8">
        <f>SUM(C28:H30)</f>
        <v>91</v>
      </c>
      <c r="Q28" s="66"/>
      <c r="R28" s="28">
        <v>2</v>
      </c>
      <c r="S28" s="9">
        <f>-IF(COUNTIF($C7:$H7,S$26),1,0)-IF(COUNTIF($C8:$H8,S$26),2,0)-IF(COUNTIF($C9:$H9,S$26),3,0)+IF(COUNTIF($C10:$H10,S$26),3,0)+IF(COUNTIF($C11:$H11,S$26),4,0)+IF(COUNTIF($C12:$H12,S$26),5,0)</f>
        <v>3</v>
      </c>
      <c r="T28" s="9">
        <f t="shared" ref="T28:AE28" si="23">-IF(COUNTIF($C7:$H7,T$26),1,0)-IF(COUNTIF($C8:$H8,T$26),2,0)-IF(COUNTIF($C9:$H9,T$26),3,0)+IF(COUNTIF($C10:$H10,T$26),3,0)+IF(COUNTIF($C11:$H11,T$26),4,0)+IF(COUNTIF($C12:$H12,T$26),5,0)</f>
        <v>2</v>
      </c>
      <c r="U28" s="9">
        <f t="shared" si="23"/>
        <v>4</v>
      </c>
      <c r="V28" s="9">
        <f t="shared" si="23"/>
        <v>2</v>
      </c>
      <c r="W28" s="9">
        <f t="shared" si="23"/>
        <v>3</v>
      </c>
      <c r="X28" s="9">
        <f t="shared" si="23"/>
        <v>1</v>
      </c>
      <c r="Y28" s="9">
        <f t="shared" si="23"/>
        <v>2</v>
      </c>
      <c r="Z28" s="9">
        <f t="shared" si="23"/>
        <v>2</v>
      </c>
      <c r="AA28" s="9">
        <f t="shared" si="23"/>
        <v>1</v>
      </c>
      <c r="AB28" s="9">
        <f t="shared" si="23"/>
        <v>2</v>
      </c>
      <c r="AC28" s="9">
        <f t="shared" si="23"/>
        <v>1</v>
      </c>
      <c r="AD28" s="9">
        <f t="shared" si="23"/>
        <v>3</v>
      </c>
      <c r="AE28" s="10">
        <f t="shared" si="23"/>
        <v>2</v>
      </c>
      <c r="AH28" s="9"/>
    </row>
    <row r="29" spans="1:48" x14ac:dyDescent="0.2">
      <c r="A29" s="65"/>
      <c r="B29" s="14">
        <v>26</v>
      </c>
      <c r="C29" s="22">
        <v>1</v>
      </c>
      <c r="D29" s="22">
        <v>11</v>
      </c>
      <c r="E29" s="22">
        <v>8</v>
      </c>
      <c r="F29" s="22">
        <v>10</v>
      </c>
      <c r="G29" s="22">
        <v>2</v>
      </c>
      <c r="H29" s="23"/>
      <c r="Q29" s="66"/>
      <c r="R29" s="28">
        <v>3</v>
      </c>
      <c r="S29" s="9">
        <f>-IF(COUNTIF($C10:$H10,S$26),1,0)-IF(COUNTIF($C11:$H11,S$26),2,0)-IF(COUNTIF($C12:$H12,S$26),3,0)+IF(COUNTIF($C13:$H13,S$26),3,0)+IF(COUNTIF($C14:$H14,S$26),4,0)+IF(COUNTIF($C15:$H15,S$26),5,0)</f>
        <v>2</v>
      </c>
      <c r="T29" s="9">
        <f t="shared" ref="T29:AE29" si="24">-IF(COUNTIF($C10:$H10,T$26),1,0)-IF(COUNTIF($C11:$H11,T$26),2,0)-IF(COUNTIF($C12:$H12,T$26),3,0)+IF(COUNTIF($C13:$H13,T$26),3,0)+IF(COUNTIF($C14:$H14,T$26),4,0)+IF(COUNTIF($C15:$H15,T$26),5,0)</f>
        <v>3</v>
      </c>
      <c r="U29" s="9">
        <f t="shared" si="24"/>
        <v>0</v>
      </c>
      <c r="V29" s="9">
        <f t="shared" si="24"/>
        <v>2</v>
      </c>
      <c r="W29" s="9">
        <f t="shared" si="24"/>
        <v>3</v>
      </c>
      <c r="X29" s="9">
        <f t="shared" si="24"/>
        <v>3</v>
      </c>
      <c r="Y29" s="9">
        <f t="shared" si="24"/>
        <v>0</v>
      </c>
      <c r="Z29" s="9">
        <f t="shared" si="24"/>
        <v>4</v>
      </c>
      <c r="AA29" s="9">
        <f t="shared" si="24"/>
        <v>3</v>
      </c>
      <c r="AB29" s="9">
        <f t="shared" si="24"/>
        <v>1</v>
      </c>
      <c r="AC29" s="9">
        <f t="shared" si="24"/>
        <v>2</v>
      </c>
      <c r="AD29" s="9">
        <f t="shared" si="24"/>
        <v>2</v>
      </c>
      <c r="AE29" s="10">
        <f t="shared" si="24"/>
        <v>1</v>
      </c>
      <c r="AH29" s="9"/>
    </row>
    <row r="30" spans="1:48" x14ac:dyDescent="0.2">
      <c r="A30" s="65"/>
      <c r="B30" s="15">
        <v>27</v>
      </c>
      <c r="C30" s="24">
        <v>13</v>
      </c>
      <c r="D30" s="24">
        <v>6</v>
      </c>
      <c r="E30" s="24">
        <v>4</v>
      </c>
      <c r="F30" s="24">
        <v>12</v>
      </c>
      <c r="G30" s="24"/>
      <c r="H30" s="25"/>
      <c r="Q30" s="66"/>
      <c r="R30" s="28">
        <v>4</v>
      </c>
      <c r="S30" s="9">
        <f>-IF(COUNTIF($C13:$H13,S$26),1,0)-IF(COUNTIF($C14:$H14,S$26),2,0)-IF(COUNTIF($C15:$H15,S$26),3,0)+IF(COUNTIF($C16:$H16,S$26),3,0)+IF(COUNTIF($C17:$H17,S$26),4,0)+IF(COUNTIF($C18:$H18,S$26),5,0)</f>
        <v>2</v>
      </c>
      <c r="T30" s="9">
        <f t="shared" ref="T30:AE30" si="25">-IF(COUNTIF($C13:$H13,T$26),1,0)-IF(COUNTIF($C14:$H14,T$26),2,0)-IF(COUNTIF($C15:$H15,T$26),3,0)+IF(COUNTIF($C16:$H16,T$26),3,0)+IF(COUNTIF($C17:$H17,T$26),4,0)+IF(COUNTIF($C18:$H18,T$26),5,0)</f>
        <v>3</v>
      </c>
      <c r="U30" s="9">
        <f t="shared" si="25"/>
        <v>3</v>
      </c>
      <c r="V30" s="9">
        <f t="shared" si="25"/>
        <v>2</v>
      </c>
      <c r="W30" s="9">
        <f t="shared" si="25"/>
        <v>0</v>
      </c>
      <c r="X30" s="9">
        <f t="shared" si="25"/>
        <v>0</v>
      </c>
      <c r="Y30" s="9">
        <f t="shared" si="25"/>
        <v>2</v>
      </c>
      <c r="Z30" s="9">
        <f t="shared" si="25"/>
        <v>0</v>
      </c>
      <c r="AA30" s="9">
        <f t="shared" si="25"/>
        <v>2</v>
      </c>
      <c r="AB30" s="9">
        <f t="shared" si="25"/>
        <v>2</v>
      </c>
      <c r="AC30" s="9">
        <f t="shared" si="25"/>
        <v>3</v>
      </c>
      <c r="AD30" s="9">
        <f t="shared" si="25"/>
        <v>2</v>
      </c>
      <c r="AE30" s="10">
        <f t="shared" si="25"/>
        <v>3</v>
      </c>
      <c r="AH30" s="9"/>
    </row>
    <row r="31" spans="1:48" x14ac:dyDescent="0.2">
      <c r="A31" s="65">
        <v>10</v>
      </c>
      <c r="B31" s="13">
        <v>28</v>
      </c>
      <c r="C31" s="20">
        <v>11</v>
      </c>
      <c r="D31" s="20">
        <v>5</v>
      </c>
      <c r="E31" s="20"/>
      <c r="F31" s="20">
        <v>2</v>
      </c>
      <c r="G31" s="20">
        <v>10</v>
      </c>
      <c r="H31" s="21"/>
      <c r="I31" s="8">
        <f>SUM(C31:H33)</f>
        <v>91</v>
      </c>
      <c r="Q31" s="66"/>
      <c r="R31" s="28">
        <v>5</v>
      </c>
      <c r="S31" s="9">
        <f>-IF(COUNTIF($C16:$H16,S$26),1,0)-IF(COUNTIF($C17:$H17,S$26),2,0)-IF(COUNTIF($C18:$H18,S$26),3,0)+IF(COUNTIF($C19:$H19,S$26),3,0)+IF(COUNTIF($C20:$H20,S$26),4,0)+IF(COUNTIF($C21:$H21,S$26),5,0)</f>
        <v>0</v>
      </c>
      <c r="T31" s="9">
        <f t="shared" ref="T31:AE31" si="26">-IF(COUNTIF($C16:$H16,T$26),1,0)-IF(COUNTIF($C17:$H17,T$26),2,0)-IF(COUNTIF($C18:$H18,T$26),3,0)+IF(COUNTIF($C19:$H19,T$26),3,0)+IF(COUNTIF($C20:$H20,T$26),4,0)+IF(COUNTIF($C21:$H21,T$26),5,0)</f>
        <v>1</v>
      </c>
      <c r="U31" s="9">
        <f t="shared" si="26"/>
        <v>3</v>
      </c>
      <c r="V31" s="9">
        <f t="shared" si="26"/>
        <v>2</v>
      </c>
      <c r="W31" s="9">
        <f t="shared" si="26"/>
        <v>2</v>
      </c>
      <c r="X31" s="9">
        <f t="shared" si="26"/>
        <v>4</v>
      </c>
      <c r="Y31" s="9">
        <f t="shared" si="26"/>
        <v>3</v>
      </c>
      <c r="Z31" s="9">
        <f t="shared" si="26"/>
        <v>3</v>
      </c>
      <c r="AA31" s="9">
        <f t="shared" si="26"/>
        <v>3</v>
      </c>
      <c r="AB31" s="9">
        <f t="shared" si="26"/>
        <v>1</v>
      </c>
      <c r="AC31" s="9">
        <f t="shared" si="26"/>
        <v>2</v>
      </c>
      <c r="AD31" s="9">
        <f t="shared" si="26"/>
        <v>2</v>
      </c>
      <c r="AE31" s="10">
        <f t="shared" si="26"/>
        <v>2</v>
      </c>
      <c r="AH31" s="9"/>
    </row>
    <row r="32" spans="1:48" x14ac:dyDescent="0.2">
      <c r="A32" s="65"/>
      <c r="B32" s="14">
        <v>29</v>
      </c>
      <c r="C32" s="22">
        <v>3</v>
      </c>
      <c r="D32" s="22">
        <v>8</v>
      </c>
      <c r="E32" s="22">
        <v>6</v>
      </c>
      <c r="F32" s="22"/>
      <c r="G32" s="22">
        <v>7</v>
      </c>
      <c r="H32" s="23"/>
      <c r="Q32" s="66"/>
      <c r="R32" s="28">
        <v>6</v>
      </c>
      <c r="S32" s="9">
        <f>-IF(COUNTIF($C19:$H19,S$26),1,0)-IF(COUNTIF($C20:$H20,S$26),2,0)-IF(COUNTIF($C21:$H21,S$26),3,0)+IF(COUNTIF($C22:$H22,S$26),3,0)+IF(COUNTIF($C23:$H23,S$26),4,0)+IF(COUNTIF($C24:$H24,S$26),5,0)</f>
        <v>3</v>
      </c>
      <c r="T32" s="9">
        <f t="shared" ref="T32:AE32" si="27">-IF(COUNTIF($C19:$H19,T$26),1,0)-IF(COUNTIF($C20:$H20,T$26),2,0)-IF(COUNTIF($C21:$H21,T$26),3,0)+IF(COUNTIF($C22:$H22,T$26),3,0)+IF(COUNTIF($C23:$H23,T$26),4,0)+IF(COUNTIF($C24:$H24,T$26),5,0)</f>
        <v>2</v>
      </c>
      <c r="U32" s="9">
        <f t="shared" si="27"/>
        <v>0</v>
      </c>
      <c r="V32" s="9">
        <f t="shared" si="27"/>
        <v>4</v>
      </c>
      <c r="W32" s="9">
        <f t="shared" si="27"/>
        <v>4</v>
      </c>
      <c r="X32" s="9">
        <f t="shared" si="27"/>
        <v>1</v>
      </c>
      <c r="Y32" s="9">
        <f t="shared" si="27"/>
        <v>2</v>
      </c>
      <c r="Z32" s="9">
        <f t="shared" si="27"/>
        <v>1</v>
      </c>
      <c r="AA32" s="9">
        <f t="shared" si="27"/>
        <v>2</v>
      </c>
      <c r="AB32" s="9">
        <f t="shared" si="27"/>
        <v>4</v>
      </c>
      <c r="AC32" s="9">
        <f t="shared" si="27"/>
        <v>0</v>
      </c>
      <c r="AD32" s="9">
        <f t="shared" si="27"/>
        <v>2</v>
      </c>
      <c r="AE32" s="10">
        <f t="shared" si="27"/>
        <v>1</v>
      </c>
      <c r="AH32" s="9"/>
    </row>
    <row r="33" spans="1:34" x14ac:dyDescent="0.2">
      <c r="A33" s="65"/>
      <c r="B33" s="15">
        <v>30</v>
      </c>
      <c r="C33" s="24">
        <v>1</v>
      </c>
      <c r="D33" s="24">
        <v>9</v>
      </c>
      <c r="E33" s="24">
        <v>12</v>
      </c>
      <c r="F33" s="24">
        <v>4</v>
      </c>
      <c r="G33" s="24">
        <v>13</v>
      </c>
      <c r="H33" s="25"/>
      <c r="Q33" s="66"/>
      <c r="R33" s="28">
        <v>7</v>
      </c>
      <c r="S33" s="9">
        <f>-IF(COUNTIF($C22:$H22,S$26),1,0)-IF(COUNTIF($C23:$H23,S$26),2,0)-IF(COUNTIF($C24:$H24,S$26),3,0)+IF(COUNTIF($C25:$H25,S$26),3,0)+IF(COUNTIF($C26:$H26,S$26),4,0)+IF(COUNTIF($C27:$H27,S$26),5,0)</f>
        <v>1</v>
      </c>
      <c r="T33" s="9">
        <f t="shared" ref="T33:AE33" si="28">-IF(COUNTIF($C22:$H22,T$26),1,0)-IF(COUNTIF($C23:$H23,T$26),2,0)-IF(COUNTIF($C24:$H24,T$26),3,0)+IF(COUNTIF($C25:$H25,T$26),3,0)+IF(COUNTIF($C26:$H26,T$26),4,0)+IF(COUNTIF($C27:$H27,T$26),5,0)</f>
        <v>2</v>
      </c>
      <c r="U33" s="9">
        <f t="shared" si="28"/>
        <v>4</v>
      </c>
      <c r="V33" s="9">
        <f t="shared" si="28"/>
        <v>0</v>
      </c>
      <c r="W33" s="9">
        <f t="shared" si="28"/>
        <v>2</v>
      </c>
      <c r="X33" s="9">
        <f t="shared" si="28"/>
        <v>2</v>
      </c>
      <c r="Y33" s="9">
        <f t="shared" si="28"/>
        <v>3</v>
      </c>
      <c r="Z33" s="9">
        <f t="shared" si="28"/>
        <v>2</v>
      </c>
      <c r="AA33" s="9">
        <f t="shared" si="28"/>
        <v>2</v>
      </c>
      <c r="AB33" s="9">
        <f t="shared" si="28"/>
        <v>1</v>
      </c>
      <c r="AC33" s="9">
        <f t="shared" si="28"/>
        <v>4</v>
      </c>
      <c r="AD33" s="9">
        <f t="shared" si="28"/>
        <v>0</v>
      </c>
      <c r="AE33" s="10">
        <f t="shared" si="28"/>
        <v>3</v>
      </c>
      <c r="AH33" s="9"/>
    </row>
    <row r="34" spans="1:34" x14ac:dyDescent="0.2">
      <c r="A34" s="65">
        <v>11</v>
      </c>
      <c r="B34" s="13">
        <v>31</v>
      </c>
      <c r="C34" s="20">
        <v>1</v>
      </c>
      <c r="D34" s="20">
        <v>9</v>
      </c>
      <c r="E34" s="20">
        <v>12</v>
      </c>
      <c r="F34" s="20"/>
      <c r="G34" s="20">
        <v>8</v>
      </c>
      <c r="H34" s="21"/>
      <c r="I34" s="8">
        <f>SUM(C34:H36)</f>
        <v>91</v>
      </c>
      <c r="Q34" s="66"/>
      <c r="R34" s="28">
        <v>8</v>
      </c>
      <c r="S34" s="9">
        <f t="shared" ref="S34:AE34" si="29">-IF(COUNTIF($C25:$H25,S$26),1,0)-IF(COUNTIF($C26:$H26,S$26),2,0)-IF(COUNTIF($C27:$H27,S$26),3,0)+IF(COUNTIF($C28:$H28,S$26),3,0)+IF(COUNTIF($C29:$H29,S$26),4,0)+IF(COUNTIF($C30:$H30,S$26),5,0)</f>
        <v>3</v>
      </c>
      <c r="T34" s="9">
        <f t="shared" si="29"/>
        <v>2</v>
      </c>
      <c r="U34" s="9">
        <f t="shared" si="29"/>
        <v>0</v>
      </c>
      <c r="V34" s="9">
        <f t="shared" si="29"/>
        <v>4</v>
      </c>
      <c r="W34" s="9">
        <f t="shared" si="29"/>
        <v>0</v>
      </c>
      <c r="X34" s="9">
        <f t="shared" si="29"/>
        <v>3</v>
      </c>
      <c r="Y34" s="9">
        <f t="shared" si="29"/>
        <v>0</v>
      </c>
      <c r="Z34" s="9">
        <f t="shared" si="29"/>
        <v>3</v>
      </c>
      <c r="AA34" s="9">
        <f t="shared" si="29"/>
        <v>0</v>
      </c>
      <c r="AB34" s="9">
        <f t="shared" si="29"/>
        <v>2</v>
      </c>
      <c r="AC34" s="9">
        <f t="shared" si="29"/>
        <v>1</v>
      </c>
      <c r="AD34" s="9">
        <f t="shared" si="29"/>
        <v>4</v>
      </c>
      <c r="AE34" s="10">
        <f t="shared" si="29"/>
        <v>3</v>
      </c>
      <c r="AH34" s="9"/>
    </row>
    <row r="35" spans="1:34" x14ac:dyDescent="0.2">
      <c r="A35" s="65"/>
      <c r="B35" s="14">
        <v>32</v>
      </c>
      <c r="C35" s="22">
        <v>3</v>
      </c>
      <c r="D35" s="22">
        <v>5</v>
      </c>
      <c r="E35" s="22">
        <v>2</v>
      </c>
      <c r="F35" s="22">
        <v>6</v>
      </c>
      <c r="G35" s="22"/>
      <c r="H35" s="23"/>
      <c r="Q35" s="66"/>
      <c r="R35" s="28">
        <v>9</v>
      </c>
      <c r="S35" s="9">
        <f t="shared" ref="S35:AE35" si="30">-IF(COUNTIF($C28:$H28,S$26),1,0)-IF(COUNTIF($C29:$H29,S$26),2,0)-IF(COUNTIF($C30:$H30,S$26),3,0)+IF(COUNTIF($C31:$H31,S$26),3,0)+IF(COUNTIF($C32:$H32,S$26),4,0)+IF(COUNTIF($C33:$H33,S$26),5,0)</f>
        <v>3</v>
      </c>
      <c r="T35" s="9">
        <f t="shared" si="30"/>
        <v>1</v>
      </c>
      <c r="U35" s="9">
        <f t="shared" si="30"/>
        <v>3</v>
      </c>
      <c r="V35" s="9">
        <f t="shared" si="30"/>
        <v>2</v>
      </c>
      <c r="W35" s="9">
        <f t="shared" si="30"/>
        <v>2</v>
      </c>
      <c r="X35" s="9">
        <f t="shared" si="30"/>
        <v>1</v>
      </c>
      <c r="Y35" s="9">
        <f t="shared" si="30"/>
        <v>3</v>
      </c>
      <c r="Z35" s="9">
        <f t="shared" si="30"/>
        <v>2</v>
      </c>
      <c r="AA35" s="9">
        <f t="shared" si="30"/>
        <v>4</v>
      </c>
      <c r="AB35" s="9">
        <f t="shared" si="30"/>
        <v>1</v>
      </c>
      <c r="AC35" s="9">
        <f t="shared" si="30"/>
        <v>1</v>
      </c>
      <c r="AD35" s="9">
        <f t="shared" si="30"/>
        <v>2</v>
      </c>
      <c r="AE35" s="10">
        <f t="shared" si="30"/>
        <v>2</v>
      </c>
      <c r="AH35" s="9"/>
    </row>
    <row r="36" spans="1:34" x14ac:dyDescent="0.2">
      <c r="A36" s="65"/>
      <c r="B36" s="15">
        <v>33</v>
      </c>
      <c r="C36" s="24">
        <v>4</v>
      </c>
      <c r="D36" s="24">
        <v>7</v>
      </c>
      <c r="E36" s="24">
        <v>10</v>
      </c>
      <c r="F36" s="24">
        <v>13</v>
      </c>
      <c r="G36" s="24">
        <v>11</v>
      </c>
      <c r="H36" s="25"/>
      <c r="Q36" s="66"/>
      <c r="R36" s="28">
        <v>10</v>
      </c>
      <c r="S36" s="9">
        <f>-IF(COUNTIF($C31:$H31,S$26),1,0)-IF(COUNTIF($C32:$H32,S$26),2,0)-IF(COUNTIF($C33:$H33,S$26),3,0)+IF(COUNTIF($C34:$H34,S$26),3,0)+IF(COUNTIF($C35:$H35,S$26),4,0)+IF(COUNTIF($C36:$H36,S$26),5,0)</f>
        <v>0</v>
      </c>
      <c r="T36" s="9">
        <f t="shared" ref="T36:AE36" si="31">-IF(COUNTIF($C31:$H31,T$26),1,0)-IF(COUNTIF($C32:$H32,T$26),2,0)-IF(COUNTIF($C33:$H33,T$26),3,0)+IF(COUNTIF($C34:$H34,T$26),3,0)+IF(COUNTIF($C35:$H35,T$26),4,0)+IF(COUNTIF($C36:$H36,T$26),5,0)</f>
        <v>3</v>
      </c>
      <c r="U36" s="9">
        <f t="shared" si="31"/>
        <v>2</v>
      </c>
      <c r="V36" s="9">
        <f t="shared" si="31"/>
        <v>2</v>
      </c>
      <c r="W36" s="9">
        <f t="shared" si="31"/>
        <v>3</v>
      </c>
      <c r="X36" s="9">
        <f t="shared" si="31"/>
        <v>2</v>
      </c>
      <c r="Y36" s="9">
        <f t="shared" si="31"/>
        <v>3</v>
      </c>
      <c r="Z36" s="9">
        <f t="shared" si="31"/>
        <v>1</v>
      </c>
      <c r="AA36" s="9">
        <f t="shared" si="31"/>
        <v>0</v>
      </c>
      <c r="AB36" s="9">
        <f t="shared" si="31"/>
        <v>4</v>
      </c>
      <c r="AC36" s="9">
        <f t="shared" si="31"/>
        <v>4</v>
      </c>
      <c r="AD36" s="9">
        <f t="shared" si="31"/>
        <v>0</v>
      </c>
      <c r="AE36" s="10">
        <f t="shared" si="31"/>
        <v>2</v>
      </c>
      <c r="AH36" s="9"/>
    </row>
    <row r="37" spans="1:34" x14ac:dyDescent="0.2">
      <c r="A37" s="65">
        <v>12</v>
      </c>
      <c r="B37" s="13">
        <v>34</v>
      </c>
      <c r="C37" s="20"/>
      <c r="D37" s="20">
        <v>7</v>
      </c>
      <c r="E37" s="20">
        <v>12</v>
      </c>
      <c r="F37" s="20">
        <v>6</v>
      </c>
      <c r="G37" s="20">
        <v>4</v>
      </c>
      <c r="H37" s="21"/>
      <c r="I37" s="8">
        <f>SUM(C37:H39)</f>
        <v>91</v>
      </c>
      <c r="Q37" s="66"/>
      <c r="R37" s="28">
        <v>11</v>
      </c>
      <c r="S37" s="9">
        <f>-IF(COUNTIF($C34:$H34,S$26),1,0)-IF(COUNTIF($C35:$H35,S$26),2,0)-IF(COUNTIF($C36:$H36,S$26),3,0)+IF(COUNTIF($C37:$H37,S$26),3,0)+IF(COUNTIF($C38:$H38,S$26),4,0)+IF(COUNTIF($C39:$H39,S$26),5,0)</f>
        <v>3</v>
      </c>
      <c r="T37" s="9">
        <f t="shared" ref="T37:AE37" si="32">-IF(COUNTIF($C34:$H34,T$26),1,0)-IF(COUNTIF($C35:$H35,T$26),2,0)-IF(COUNTIF($C36:$H36,T$26),3,0)+IF(COUNTIF($C37:$H37,T$26),3,0)+IF(COUNTIF($C38:$H38,T$26),4,0)+IF(COUNTIF($C39:$H39,T$26),5,0)</f>
        <v>2</v>
      </c>
      <c r="U37" s="9">
        <f t="shared" si="32"/>
        <v>3</v>
      </c>
      <c r="V37" s="9">
        <f t="shared" si="32"/>
        <v>0</v>
      </c>
      <c r="W37" s="9">
        <f t="shared" si="32"/>
        <v>3</v>
      </c>
      <c r="X37" s="9">
        <f t="shared" si="32"/>
        <v>1</v>
      </c>
      <c r="Y37" s="9">
        <f t="shared" si="32"/>
        <v>0</v>
      </c>
      <c r="Z37" s="9">
        <f t="shared" si="32"/>
        <v>3</v>
      </c>
      <c r="AA37" s="9">
        <f t="shared" si="32"/>
        <v>4</v>
      </c>
      <c r="AB37" s="9">
        <f t="shared" si="32"/>
        <v>2</v>
      </c>
      <c r="AC37" s="9">
        <f t="shared" si="32"/>
        <v>1</v>
      </c>
      <c r="AD37" s="9">
        <f t="shared" si="32"/>
        <v>2</v>
      </c>
      <c r="AE37" s="10">
        <f t="shared" si="32"/>
        <v>1</v>
      </c>
      <c r="AH37" s="9"/>
    </row>
    <row r="38" spans="1:34" x14ac:dyDescent="0.2">
      <c r="A38" s="65"/>
      <c r="B38" s="14">
        <v>35</v>
      </c>
      <c r="C38" s="22">
        <v>13</v>
      </c>
      <c r="D38" s="22">
        <v>11</v>
      </c>
      <c r="E38" s="22">
        <v>2</v>
      </c>
      <c r="F38" s="22">
        <v>1</v>
      </c>
      <c r="G38" s="22">
        <v>8</v>
      </c>
      <c r="H38" s="23"/>
      <c r="Q38" s="66"/>
      <c r="R38" s="28">
        <v>12</v>
      </c>
      <c r="S38" s="9">
        <f>-IF(COUNTIF($C37:$H37,S$26),1,0)-IF(COUNTIF($C38:$H38,S$26),2,0)-IF(COUNTIF($C39:$H39,S$26),3,0)+IF(COUNTIF($C40:$H40,S$26),3,0)+IF(COUNTIF($C41:$H41,S$26),4,0)+IF(COUNTIF($C42:$H42,S$26),5,0)</f>
        <v>2</v>
      </c>
      <c r="T38" s="9">
        <f t="shared" ref="T38:AE38" si="33">-IF(COUNTIF($C37:$H37,T$26),1,0)-IF(COUNTIF($C38:$H38,T$26),2,0)-IF(COUNTIF($C39:$H39,T$26),3,0)+IF(COUNTIF($C40:$H40,T$26),3,0)+IF(COUNTIF($C41:$H41,T$26),4,0)+IF(COUNTIF($C42:$H42,T$26),5,0)</f>
        <v>2</v>
      </c>
      <c r="U38" s="9">
        <f t="shared" si="33"/>
        <v>2</v>
      </c>
      <c r="V38" s="9">
        <f t="shared" si="33"/>
        <v>4</v>
      </c>
      <c r="W38" s="9">
        <f t="shared" si="33"/>
        <v>2</v>
      </c>
      <c r="X38" s="9">
        <f t="shared" si="33"/>
        <v>2</v>
      </c>
      <c r="Y38" s="9">
        <f t="shared" si="33"/>
        <v>2</v>
      </c>
      <c r="Z38" s="9">
        <f t="shared" si="33"/>
        <v>1</v>
      </c>
      <c r="AA38" s="9">
        <f t="shared" si="33"/>
        <v>0</v>
      </c>
      <c r="AB38" s="9">
        <f t="shared" si="33"/>
        <v>0</v>
      </c>
      <c r="AC38" s="9">
        <f t="shared" si="33"/>
        <v>3</v>
      </c>
      <c r="AD38" s="9">
        <f t="shared" si="33"/>
        <v>3</v>
      </c>
      <c r="AE38" s="10">
        <f t="shared" si="33"/>
        <v>2</v>
      </c>
      <c r="AH38" s="9"/>
    </row>
    <row r="39" spans="1:34" x14ac:dyDescent="0.2">
      <c r="A39" s="65"/>
      <c r="B39" s="15">
        <v>36</v>
      </c>
      <c r="C39" s="24">
        <v>3</v>
      </c>
      <c r="D39" s="24"/>
      <c r="E39" s="24">
        <v>9</v>
      </c>
      <c r="F39" s="24">
        <v>10</v>
      </c>
      <c r="G39" s="24">
        <v>5</v>
      </c>
      <c r="H39" s="25"/>
      <c r="Q39" s="66"/>
      <c r="R39" s="28">
        <v>13</v>
      </c>
      <c r="S39" s="9">
        <f>-IF(COUNTIF($C40:$H40,S$26),1,0)-IF(COUNTIF($C41:$H41,S$26),2,0)-IF(COUNTIF($C42:$H42,S$26),3,0)+IF(COUNTIF($C43:$H43,S$26),3,0)+IF(COUNTIF($C44:$H44,S$26),4,0)+IF(COUNTIF($C45:$H45,S$26),5,0)</f>
        <v>1</v>
      </c>
      <c r="T39" s="9">
        <f t="shared" ref="T39:AE39" si="34">-IF(COUNTIF($C40:$H40,T$26),1,0)-IF(COUNTIF($C41:$H41,T$26),2,0)-IF(COUNTIF($C42:$H42,T$26),3,0)+IF(COUNTIF($C43:$H43,T$26),3,0)+IF(COUNTIF($C44:$H44,T$26),4,0)+IF(COUNTIF($C45:$H45,T$26),5,0)</f>
        <v>3</v>
      </c>
      <c r="U39" s="9">
        <f t="shared" si="34"/>
        <v>2</v>
      </c>
      <c r="V39" s="9">
        <f t="shared" si="34"/>
        <v>0</v>
      </c>
      <c r="W39" s="9">
        <f t="shared" si="34"/>
        <v>1</v>
      </c>
      <c r="X39" s="9">
        <f t="shared" si="34"/>
        <v>4</v>
      </c>
      <c r="Y39" s="9">
        <f t="shared" si="34"/>
        <v>2</v>
      </c>
      <c r="Z39" s="9">
        <f t="shared" si="34"/>
        <v>3</v>
      </c>
      <c r="AA39" s="9">
        <f t="shared" si="34"/>
        <v>3</v>
      </c>
      <c r="AB39" s="9">
        <f t="shared" si="34"/>
        <v>4</v>
      </c>
      <c r="AC39" s="9">
        <f t="shared" si="34"/>
        <v>0</v>
      </c>
      <c r="AD39" s="9">
        <f t="shared" si="34"/>
        <v>3</v>
      </c>
      <c r="AE39" s="10">
        <f t="shared" si="34"/>
        <v>2</v>
      </c>
      <c r="AH39" s="9"/>
    </row>
    <row r="40" spans="1:34" x14ac:dyDescent="0.2">
      <c r="A40" s="65">
        <v>13</v>
      </c>
      <c r="B40" s="13">
        <v>37</v>
      </c>
      <c r="C40" s="20">
        <v>8</v>
      </c>
      <c r="D40" s="20">
        <v>6</v>
      </c>
      <c r="E40" s="20">
        <v>9</v>
      </c>
      <c r="F40" s="20">
        <v>10</v>
      </c>
      <c r="G40" s="20">
        <v>7</v>
      </c>
      <c r="H40" s="21"/>
      <c r="I40" s="8">
        <f>SUM(C40:H42)</f>
        <v>91</v>
      </c>
      <c r="Q40" s="66"/>
      <c r="R40" s="29">
        <v>14</v>
      </c>
      <c r="S40" s="11">
        <f>-IF(COUNTIF($C43:$H43,S$26),1,0)-IF(COUNTIF($C44:$H44,S$26),2,0)-IF(COUNTIF($C45:$H45,S$26),3,0)+IF(COUNTIF($C46:$H46,S$26),3,0)+IF(COUNTIF($C47:$H47,S$26),4,0)+IF(COUNTIF($C48:$H48,S$26),5,0)</f>
        <v>2</v>
      </c>
      <c r="T40" s="11">
        <f t="shared" ref="T40:AE40" si="35">-IF(COUNTIF($C43:$H43,T$26),1,0)-IF(COUNTIF($C44:$H44,T$26),2,0)-IF(COUNTIF($C45:$H45,T$26),3,0)+IF(COUNTIF($C46:$H46,T$26),3,0)+IF(COUNTIF($C47:$H47,T$26),4,0)+IF(COUNTIF($C48:$H48,T$26),5,0)</f>
        <v>0</v>
      </c>
      <c r="U40" s="11">
        <f t="shared" si="35"/>
        <v>1</v>
      </c>
      <c r="V40" s="11">
        <f t="shared" si="35"/>
        <v>3</v>
      </c>
      <c r="W40" s="11">
        <f t="shared" si="35"/>
        <v>1</v>
      </c>
      <c r="X40" s="11">
        <f t="shared" si="35"/>
        <v>2</v>
      </c>
      <c r="Y40" s="11">
        <f t="shared" si="35"/>
        <v>3</v>
      </c>
      <c r="Z40" s="11">
        <f t="shared" si="35"/>
        <v>3</v>
      </c>
      <c r="AA40" s="11">
        <f t="shared" si="35"/>
        <v>1</v>
      </c>
      <c r="AB40" s="11">
        <f t="shared" si="35"/>
        <v>1</v>
      </c>
      <c r="AC40" s="11">
        <f t="shared" si="35"/>
        <v>2</v>
      </c>
      <c r="AD40" s="11">
        <f t="shared" si="35"/>
        <v>2</v>
      </c>
      <c r="AE40" s="12">
        <f t="shared" si="35"/>
        <v>3</v>
      </c>
      <c r="AH40" s="9"/>
    </row>
    <row r="41" spans="1:34" x14ac:dyDescent="0.2">
      <c r="A41" s="65"/>
      <c r="B41" s="14">
        <v>38</v>
      </c>
      <c r="C41" s="22"/>
      <c r="D41" s="22">
        <v>2</v>
      </c>
      <c r="E41" s="22">
        <v>12</v>
      </c>
      <c r="F41" s="22">
        <v>13</v>
      </c>
      <c r="G41" s="22">
        <v>1</v>
      </c>
      <c r="H41" s="2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9"/>
    </row>
    <row r="42" spans="1:34" x14ac:dyDescent="0.2">
      <c r="A42" s="65"/>
      <c r="B42" s="15">
        <v>39</v>
      </c>
      <c r="C42" s="24"/>
      <c r="D42" s="24">
        <v>5</v>
      </c>
      <c r="E42" s="24">
        <v>3</v>
      </c>
      <c r="F42" s="24">
        <v>11</v>
      </c>
      <c r="G42" s="24">
        <v>4</v>
      </c>
      <c r="H42" s="25"/>
      <c r="Q42" s="1"/>
      <c r="R42" s="62" t="s">
        <v>18</v>
      </c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1"/>
      <c r="AG42" s="1"/>
      <c r="AH42" s="9"/>
    </row>
    <row r="43" spans="1:34" x14ac:dyDescent="0.2">
      <c r="A43" s="65">
        <v>14</v>
      </c>
      <c r="B43" s="13">
        <v>40</v>
      </c>
      <c r="C43" s="20"/>
      <c r="D43" s="20">
        <v>1</v>
      </c>
      <c r="E43" s="20">
        <v>7</v>
      </c>
      <c r="F43" s="20">
        <v>11</v>
      </c>
      <c r="G43" s="20">
        <v>4</v>
      </c>
      <c r="H43" s="21"/>
      <c r="I43" s="8">
        <f>SUM(C43:H45)</f>
        <v>91</v>
      </c>
      <c r="Q43" s="1"/>
      <c r="R43" s="30" t="s">
        <v>4</v>
      </c>
      <c r="S43" s="31">
        <v>1</v>
      </c>
      <c r="T43" s="32">
        <v>2</v>
      </c>
      <c r="U43" s="31">
        <v>3</v>
      </c>
      <c r="V43" s="31">
        <v>4</v>
      </c>
      <c r="W43" s="32">
        <v>5</v>
      </c>
      <c r="X43" s="31">
        <v>6</v>
      </c>
      <c r="Y43" s="31">
        <v>7</v>
      </c>
      <c r="Z43" s="32">
        <v>8</v>
      </c>
      <c r="AA43" s="31">
        <v>9</v>
      </c>
      <c r="AB43" s="31">
        <v>10</v>
      </c>
      <c r="AC43" s="32">
        <v>11</v>
      </c>
      <c r="AD43" s="31">
        <v>12</v>
      </c>
      <c r="AE43" s="33">
        <v>13</v>
      </c>
      <c r="AF43" s="1"/>
      <c r="AG43" s="1"/>
      <c r="AH43" s="9"/>
    </row>
    <row r="44" spans="1:34" x14ac:dyDescent="0.2">
      <c r="A44" s="65"/>
      <c r="B44" s="14">
        <v>41</v>
      </c>
      <c r="C44" s="22">
        <v>5</v>
      </c>
      <c r="D44" s="22">
        <v>8</v>
      </c>
      <c r="E44" s="22">
        <v>13</v>
      </c>
      <c r="F44" s="22"/>
      <c r="G44" s="22">
        <v>9</v>
      </c>
      <c r="H44" s="23"/>
      <c r="Q44" s="64" t="s">
        <v>19</v>
      </c>
      <c r="R44" s="37">
        <v>4</v>
      </c>
      <c r="S44" s="40">
        <f t="shared" ref="S44:AB48" si="36">COUNTIF(S$27:S$40,$R44)</f>
        <v>0</v>
      </c>
      <c r="T44" s="41">
        <f t="shared" si="36"/>
        <v>0</v>
      </c>
      <c r="U44" s="41">
        <f t="shared" si="36"/>
        <v>2</v>
      </c>
      <c r="V44" s="41">
        <f t="shared" si="36"/>
        <v>3</v>
      </c>
      <c r="W44" s="41">
        <f t="shared" si="36"/>
        <v>1</v>
      </c>
      <c r="X44" s="41">
        <f t="shared" si="36"/>
        <v>2</v>
      </c>
      <c r="Y44" s="41">
        <f t="shared" si="36"/>
        <v>0</v>
      </c>
      <c r="Z44" s="41">
        <f t="shared" si="36"/>
        <v>1</v>
      </c>
      <c r="AA44" s="41">
        <f t="shared" si="36"/>
        <v>2</v>
      </c>
      <c r="AB44" s="41">
        <f t="shared" si="36"/>
        <v>3</v>
      </c>
      <c r="AC44" s="41">
        <f t="shared" ref="AC44:AE48" si="37">COUNTIF(AC$27:AC$40,$R44)</f>
        <v>2</v>
      </c>
      <c r="AD44" s="41">
        <f t="shared" si="37"/>
        <v>1</v>
      </c>
      <c r="AE44" s="42">
        <f t="shared" si="37"/>
        <v>0</v>
      </c>
      <c r="AF44" s="1"/>
      <c r="AG44" s="1"/>
      <c r="AH44" s="9"/>
    </row>
    <row r="45" spans="1:34" x14ac:dyDescent="0.2">
      <c r="A45" s="65"/>
      <c r="B45" s="15">
        <v>42</v>
      </c>
      <c r="C45" s="24">
        <v>2</v>
      </c>
      <c r="D45" s="24">
        <v>10</v>
      </c>
      <c r="E45" s="24">
        <v>6</v>
      </c>
      <c r="F45" s="24">
        <v>3</v>
      </c>
      <c r="G45" s="24">
        <v>12</v>
      </c>
      <c r="H45" s="25"/>
      <c r="Q45" s="64"/>
      <c r="R45" s="38">
        <v>3</v>
      </c>
      <c r="S45" s="43">
        <f t="shared" si="36"/>
        <v>5</v>
      </c>
      <c r="T45" s="44">
        <f t="shared" si="36"/>
        <v>4</v>
      </c>
      <c r="U45" s="44">
        <f t="shared" si="36"/>
        <v>4</v>
      </c>
      <c r="V45" s="44">
        <f t="shared" si="36"/>
        <v>1</v>
      </c>
      <c r="W45" s="44">
        <f t="shared" si="36"/>
        <v>4</v>
      </c>
      <c r="X45" s="44">
        <f t="shared" si="36"/>
        <v>2</v>
      </c>
      <c r="Y45" s="44">
        <f t="shared" si="36"/>
        <v>5</v>
      </c>
      <c r="Z45" s="44">
        <f t="shared" si="36"/>
        <v>5</v>
      </c>
      <c r="AA45" s="44">
        <f t="shared" si="36"/>
        <v>3</v>
      </c>
      <c r="AB45" s="44">
        <f t="shared" si="36"/>
        <v>1</v>
      </c>
      <c r="AC45" s="44">
        <f t="shared" si="37"/>
        <v>3</v>
      </c>
      <c r="AD45" s="44">
        <f t="shared" si="37"/>
        <v>4</v>
      </c>
      <c r="AE45" s="45">
        <f t="shared" si="37"/>
        <v>5</v>
      </c>
      <c r="AF45" s="1"/>
      <c r="AG45" s="1"/>
      <c r="AH45" s="9"/>
    </row>
    <row r="46" spans="1:34" x14ac:dyDescent="0.2">
      <c r="A46" s="65">
        <v>15</v>
      </c>
      <c r="B46" s="13">
        <v>43</v>
      </c>
      <c r="C46" s="20">
        <v>2</v>
      </c>
      <c r="D46" s="20">
        <v>11</v>
      </c>
      <c r="E46" s="20">
        <v>9</v>
      </c>
      <c r="F46" s="20">
        <v>1</v>
      </c>
      <c r="G46" s="20">
        <v>5</v>
      </c>
      <c r="H46" s="21"/>
      <c r="I46" s="8">
        <f>SUM(C46:H48)</f>
        <v>91</v>
      </c>
      <c r="Q46" s="64"/>
      <c r="R46" s="38">
        <v>2</v>
      </c>
      <c r="S46" s="43">
        <f t="shared" si="36"/>
        <v>5</v>
      </c>
      <c r="T46" s="44">
        <f t="shared" si="36"/>
        <v>6</v>
      </c>
      <c r="U46" s="44">
        <f t="shared" si="36"/>
        <v>3</v>
      </c>
      <c r="V46" s="44">
        <f t="shared" si="36"/>
        <v>6</v>
      </c>
      <c r="W46" s="44">
        <f t="shared" si="36"/>
        <v>5</v>
      </c>
      <c r="X46" s="44">
        <f t="shared" si="36"/>
        <v>5</v>
      </c>
      <c r="Y46" s="44">
        <f t="shared" si="36"/>
        <v>6</v>
      </c>
      <c r="Z46" s="44">
        <f t="shared" si="36"/>
        <v>4</v>
      </c>
      <c r="AA46" s="44">
        <f t="shared" si="36"/>
        <v>4</v>
      </c>
      <c r="AB46" s="44">
        <f t="shared" si="36"/>
        <v>4</v>
      </c>
      <c r="AC46" s="44">
        <f t="shared" si="37"/>
        <v>3</v>
      </c>
      <c r="AD46" s="44">
        <f t="shared" si="37"/>
        <v>7</v>
      </c>
      <c r="AE46" s="45">
        <f t="shared" si="37"/>
        <v>6</v>
      </c>
      <c r="AH46" s="9"/>
    </row>
    <row r="47" spans="1:34" x14ac:dyDescent="0.2">
      <c r="A47" s="65"/>
      <c r="B47" s="14">
        <v>44</v>
      </c>
      <c r="C47" s="22">
        <v>3</v>
      </c>
      <c r="D47" s="22">
        <v>4</v>
      </c>
      <c r="E47" s="22"/>
      <c r="F47" s="22">
        <v>7</v>
      </c>
      <c r="G47" s="22">
        <v>10</v>
      </c>
      <c r="H47" s="23"/>
      <c r="Q47" s="64"/>
      <c r="R47" s="38">
        <v>1</v>
      </c>
      <c r="S47" s="43">
        <f t="shared" si="36"/>
        <v>2</v>
      </c>
      <c r="T47" s="44">
        <f t="shared" si="36"/>
        <v>2</v>
      </c>
      <c r="U47" s="44">
        <f t="shared" si="36"/>
        <v>1</v>
      </c>
      <c r="V47" s="44">
        <f t="shared" si="36"/>
        <v>0</v>
      </c>
      <c r="W47" s="44">
        <f t="shared" si="36"/>
        <v>2</v>
      </c>
      <c r="X47" s="44">
        <f t="shared" si="36"/>
        <v>4</v>
      </c>
      <c r="Y47" s="44">
        <f t="shared" si="36"/>
        <v>0</v>
      </c>
      <c r="Z47" s="44">
        <f t="shared" si="36"/>
        <v>3</v>
      </c>
      <c r="AA47" s="44">
        <f t="shared" si="36"/>
        <v>2</v>
      </c>
      <c r="AB47" s="44">
        <f t="shared" si="36"/>
        <v>5</v>
      </c>
      <c r="AC47" s="44">
        <f t="shared" si="37"/>
        <v>4</v>
      </c>
      <c r="AD47" s="44">
        <f t="shared" si="37"/>
        <v>0</v>
      </c>
      <c r="AE47" s="45">
        <f t="shared" si="37"/>
        <v>3</v>
      </c>
      <c r="AH47" s="9"/>
    </row>
    <row r="48" spans="1:34" x14ac:dyDescent="0.2">
      <c r="A48" s="65"/>
      <c r="B48" s="15">
        <v>45</v>
      </c>
      <c r="C48" s="24">
        <v>13</v>
      </c>
      <c r="D48" s="24"/>
      <c r="E48" s="24">
        <v>12</v>
      </c>
      <c r="F48" s="24">
        <v>8</v>
      </c>
      <c r="G48" s="24">
        <v>6</v>
      </c>
      <c r="H48" s="25"/>
      <c r="Q48" s="64"/>
      <c r="R48" s="39">
        <v>0</v>
      </c>
      <c r="S48" s="46">
        <f t="shared" si="36"/>
        <v>2</v>
      </c>
      <c r="T48" s="47">
        <f t="shared" si="36"/>
        <v>2</v>
      </c>
      <c r="U48" s="47">
        <f t="shared" si="36"/>
        <v>4</v>
      </c>
      <c r="V48" s="47">
        <f t="shared" si="36"/>
        <v>4</v>
      </c>
      <c r="W48" s="47">
        <f t="shared" si="36"/>
        <v>2</v>
      </c>
      <c r="X48" s="47">
        <f t="shared" si="36"/>
        <v>1</v>
      </c>
      <c r="Y48" s="47">
        <f t="shared" si="36"/>
        <v>3</v>
      </c>
      <c r="Z48" s="47">
        <f t="shared" si="36"/>
        <v>1</v>
      </c>
      <c r="AA48" s="47">
        <f t="shared" si="36"/>
        <v>3</v>
      </c>
      <c r="AB48" s="47">
        <f t="shared" si="36"/>
        <v>1</v>
      </c>
      <c r="AC48" s="47">
        <f t="shared" si="37"/>
        <v>2</v>
      </c>
      <c r="AD48" s="47">
        <f t="shared" si="37"/>
        <v>2</v>
      </c>
      <c r="AE48" s="48">
        <f t="shared" si="37"/>
        <v>0</v>
      </c>
      <c r="AF48" s="49"/>
      <c r="AH48" s="9"/>
    </row>
    <row r="49" spans="3:34" x14ac:dyDescent="0.2">
      <c r="AH49" s="9"/>
    </row>
    <row r="51" spans="3:34" x14ac:dyDescent="0.2">
      <c r="C51" s="63"/>
      <c r="D51" s="63"/>
      <c r="E51" s="63"/>
      <c r="F51" s="63"/>
      <c r="G51" s="63"/>
      <c r="H51" s="63"/>
    </row>
    <row r="52" spans="3:34" x14ac:dyDescent="0.2">
      <c r="C52" s="63"/>
      <c r="D52" s="63"/>
      <c r="E52" s="63"/>
      <c r="F52" s="63"/>
      <c r="G52" s="63"/>
      <c r="H52" s="63"/>
    </row>
  </sheetData>
  <sheetProtection algorithmName="SHA-512" hashValue="lzuYOeic4jKU4SMUL2umevZ2qQ4KzkdIPtqCzKjreYwhuf2J7eZ1R+pnPxH75wseqBQgJbir6BOKIXILGXCS3g==" saltValue="EwBEhTtBAaGp2hFTpDBXvg==" spinCount="100000" sheet="1" objects="1" scenarios="1" selectLockedCells="1" selectUnlockedCells="1"/>
  <mergeCells count="37">
    <mergeCell ref="A19:A21"/>
    <mergeCell ref="A4:A6"/>
    <mergeCell ref="A7:A9"/>
    <mergeCell ref="A10:A12"/>
    <mergeCell ref="A13:A15"/>
    <mergeCell ref="A16:A18"/>
    <mergeCell ref="A43:A45"/>
    <mergeCell ref="A46:A48"/>
    <mergeCell ref="A22:A24"/>
    <mergeCell ref="A25:A27"/>
    <mergeCell ref="R25:AE25"/>
    <mergeCell ref="Q27:Q40"/>
    <mergeCell ref="A28:A30"/>
    <mergeCell ref="A31:A33"/>
    <mergeCell ref="A34:A36"/>
    <mergeCell ref="A37:A39"/>
    <mergeCell ref="A40:A42"/>
    <mergeCell ref="C51:D51"/>
    <mergeCell ref="E51:F51"/>
    <mergeCell ref="G51:H51"/>
    <mergeCell ref="C52:H52"/>
    <mergeCell ref="R42:AE42"/>
    <mergeCell ref="Q44:Q48"/>
    <mergeCell ref="AU20:AU21"/>
    <mergeCell ref="AH3:AU3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</mergeCells>
  <conditionalFormatting sqref="K4:P21">
    <cfRule type="colorScale" priority="116">
      <colorScale>
        <cfvo type="min"/>
        <cfvo type="max"/>
        <color rgb="FFFCFCFF"/>
        <color rgb="FF63BE7B"/>
      </colorScale>
    </cfRule>
  </conditionalFormatting>
  <conditionalFormatting sqref="AG4:AG8 S4:AE21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max"/>
        <color rgb="FFFCFCFF"/>
        <color rgb="FF63BE7B"/>
      </colorScale>
    </cfRule>
  </conditionalFormatting>
  <conditionalFormatting sqref="AH22:AH49">
    <cfRule type="colorScale" priority="113">
      <colorScale>
        <cfvo type="min"/>
        <cfvo type="max"/>
        <color rgb="FFFCFCFF"/>
        <color rgb="FF63BE7B"/>
      </colorScale>
    </cfRule>
  </conditionalFormatting>
  <conditionalFormatting sqref="S44:AE48 AF48">
    <cfRule type="colorScale" priority="109">
      <colorScale>
        <cfvo type="min"/>
        <cfvo type="max"/>
        <color rgb="FFFCFCFF"/>
        <color rgb="FF63BE7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H48">
    <cfRule type="cellIs" dxfId="101" priority="20" operator="equal">
      <formula>$N$25</formula>
    </cfRule>
  </conditionalFormatting>
  <conditionalFormatting sqref="C7">
    <cfRule type="cellIs" dxfId="100" priority="108" operator="equal">
      <formula>$C$7</formula>
    </cfRule>
  </conditionalFormatting>
  <conditionalFormatting sqref="H6:H7">
    <cfRule type="duplicateValues" dxfId="99" priority="106"/>
  </conditionalFormatting>
  <conditionalFormatting sqref="G6:G7">
    <cfRule type="duplicateValues" dxfId="98" priority="105"/>
  </conditionalFormatting>
  <conditionalFormatting sqref="F6:F7">
    <cfRule type="duplicateValues" dxfId="97" priority="104"/>
  </conditionalFormatting>
  <conditionalFormatting sqref="E6:E7">
    <cfRule type="duplicateValues" dxfId="96" priority="103"/>
  </conditionalFormatting>
  <conditionalFormatting sqref="D6:D7">
    <cfRule type="duplicateValues" dxfId="95" priority="102"/>
  </conditionalFormatting>
  <conditionalFormatting sqref="C6:C7">
    <cfRule type="duplicateValues" dxfId="94" priority="101"/>
  </conditionalFormatting>
  <conditionalFormatting sqref="C9:C10">
    <cfRule type="duplicateValues" dxfId="93" priority="100"/>
  </conditionalFormatting>
  <conditionalFormatting sqref="D9:D10">
    <cfRule type="duplicateValues" dxfId="92" priority="99"/>
  </conditionalFormatting>
  <conditionalFormatting sqref="E9:E10">
    <cfRule type="duplicateValues" dxfId="91" priority="98"/>
  </conditionalFormatting>
  <conditionalFormatting sqref="F9:F10">
    <cfRule type="duplicateValues" dxfId="90" priority="97"/>
  </conditionalFormatting>
  <conditionalFormatting sqref="G9:G10">
    <cfRule type="duplicateValues" dxfId="89" priority="96"/>
  </conditionalFormatting>
  <conditionalFormatting sqref="H9:H10">
    <cfRule type="duplicateValues" dxfId="88" priority="95"/>
  </conditionalFormatting>
  <conditionalFormatting sqref="H12:H13">
    <cfRule type="duplicateValues" dxfId="87" priority="94"/>
  </conditionalFormatting>
  <conditionalFormatting sqref="G12:G13">
    <cfRule type="duplicateValues" dxfId="86" priority="93"/>
  </conditionalFormatting>
  <conditionalFormatting sqref="F12:F13">
    <cfRule type="duplicateValues" dxfId="85" priority="92"/>
  </conditionalFormatting>
  <conditionalFormatting sqref="E12:E13">
    <cfRule type="duplicateValues" dxfId="84" priority="91"/>
  </conditionalFormatting>
  <conditionalFormatting sqref="D12:D13">
    <cfRule type="duplicateValues" dxfId="83" priority="90"/>
  </conditionalFormatting>
  <conditionalFormatting sqref="C12:C13">
    <cfRule type="duplicateValues" dxfId="82" priority="89"/>
  </conditionalFormatting>
  <conditionalFormatting sqref="C15:C16">
    <cfRule type="duplicateValues" dxfId="81" priority="88"/>
  </conditionalFormatting>
  <conditionalFormatting sqref="D15:D16">
    <cfRule type="duplicateValues" dxfId="80" priority="87"/>
  </conditionalFormatting>
  <conditionalFormatting sqref="E15:E16">
    <cfRule type="duplicateValues" dxfId="79" priority="86"/>
  </conditionalFormatting>
  <conditionalFormatting sqref="F15:F16">
    <cfRule type="duplicateValues" dxfId="78" priority="85"/>
  </conditionalFormatting>
  <conditionalFormatting sqref="G15:G16">
    <cfRule type="duplicateValues" dxfId="77" priority="84"/>
  </conditionalFormatting>
  <conditionalFormatting sqref="H15:H16">
    <cfRule type="duplicateValues" dxfId="76" priority="83"/>
  </conditionalFormatting>
  <conditionalFormatting sqref="C18:C19">
    <cfRule type="duplicateValues" dxfId="75" priority="82"/>
  </conditionalFormatting>
  <conditionalFormatting sqref="D18:D19">
    <cfRule type="duplicateValues" dxfId="74" priority="81"/>
  </conditionalFormatting>
  <conditionalFormatting sqref="E18:E19">
    <cfRule type="duplicateValues" dxfId="73" priority="79"/>
  </conditionalFormatting>
  <conditionalFormatting sqref="F18:F19">
    <cfRule type="duplicateValues" dxfId="72" priority="78"/>
  </conditionalFormatting>
  <conditionalFormatting sqref="G18:G19">
    <cfRule type="duplicateValues" dxfId="71" priority="77"/>
  </conditionalFormatting>
  <conditionalFormatting sqref="H18:H19">
    <cfRule type="duplicateValues" dxfId="70" priority="76"/>
  </conditionalFormatting>
  <conditionalFormatting sqref="H21:H22">
    <cfRule type="duplicateValues" dxfId="69" priority="75"/>
  </conditionalFormatting>
  <conditionalFormatting sqref="G21:G22">
    <cfRule type="duplicateValues" dxfId="68" priority="74"/>
  </conditionalFormatting>
  <conditionalFormatting sqref="F21:F22">
    <cfRule type="duplicateValues" dxfId="67" priority="72"/>
  </conditionalFormatting>
  <conditionalFormatting sqref="E21:E22">
    <cfRule type="duplicateValues" dxfId="66" priority="71"/>
  </conditionalFormatting>
  <conditionalFormatting sqref="D21:D22">
    <cfRule type="duplicateValues" dxfId="65" priority="70"/>
  </conditionalFormatting>
  <conditionalFormatting sqref="C21:C22">
    <cfRule type="duplicateValues" dxfId="64" priority="69"/>
  </conditionalFormatting>
  <conditionalFormatting sqref="C24:C25">
    <cfRule type="duplicateValues" dxfId="63" priority="68"/>
  </conditionalFormatting>
  <conditionalFormatting sqref="D24:D25">
    <cfRule type="duplicateValues" dxfId="62" priority="67"/>
  </conditionalFormatting>
  <conditionalFormatting sqref="E24:E25">
    <cfRule type="duplicateValues" dxfId="61" priority="66"/>
  </conditionalFormatting>
  <conditionalFormatting sqref="F24:F25">
    <cfRule type="duplicateValues" dxfId="60" priority="65"/>
  </conditionalFormatting>
  <conditionalFormatting sqref="G24:G25">
    <cfRule type="duplicateValues" dxfId="59" priority="64"/>
  </conditionalFormatting>
  <conditionalFormatting sqref="H24:H25">
    <cfRule type="duplicateValues" dxfId="58" priority="63"/>
  </conditionalFormatting>
  <conditionalFormatting sqref="C27:C28">
    <cfRule type="duplicateValues" dxfId="57" priority="62"/>
  </conditionalFormatting>
  <conditionalFormatting sqref="D27:D28">
    <cfRule type="duplicateValues" dxfId="56" priority="61"/>
  </conditionalFormatting>
  <conditionalFormatting sqref="E27:E28">
    <cfRule type="duplicateValues" dxfId="55" priority="60"/>
  </conditionalFormatting>
  <conditionalFormatting sqref="F27:F28">
    <cfRule type="duplicateValues" dxfId="54" priority="59"/>
  </conditionalFormatting>
  <conditionalFormatting sqref="G27:G28">
    <cfRule type="duplicateValues" dxfId="53" priority="58"/>
  </conditionalFormatting>
  <conditionalFormatting sqref="H27:H28">
    <cfRule type="duplicateValues" dxfId="52" priority="57"/>
  </conditionalFormatting>
  <conditionalFormatting sqref="H30:H31">
    <cfRule type="duplicateValues" dxfId="51" priority="56"/>
  </conditionalFormatting>
  <conditionalFormatting sqref="G30:G31">
    <cfRule type="duplicateValues" dxfId="50" priority="55"/>
  </conditionalFormatting>
  <conditionalFormatting sqref="F30:F31">
    <cfRule type="duplicateValues" dxfId="49" priority="54"/>
  </conditionalFormatting>
  <conditionalFormatting sqref="E30:E31">
    <cfRule type="duplicateValues" dxfId="48" priority="53"/>
  </conditionalFormatting>
  <conditionalFormatting sqref="D30:D31">
    <cfRule type="duplicateValues" dxfId="47" priority="52"/>
  </conditionalFormatting>
  <conditionalFormatting sqref="C30:C31">
    <cfRule type="duplicateValues" dxfId="46" priority="51"/>
  </conditionalFormatting>
  <conditionalFormatting sqref="C33:C34">
    <cfRule type="duplicateValues" dxfId="45" priority="50"/>
  </conditionalFormatting>
  <conditionalFormatting sqref="D33:D34">
    <cfRule type="duplicateValues" dxfId="44" priority="49"/>
  </conditionalFormatting>
  <conditionalFormatting sqref="E33:E34">
    <cfRule type="duplicateValues" dxfId="43" priority="48"/>
  </conditionalFormatting>
  <conditionalFormatting sqref="F33:F34">
    <cfRule type="duplicateValues" dxfId="42" priority="47"/>
  </conditionalFormatting>
  <conditionalFormatting sqref="G33:G34">
    <cfRule type="duplicateValues" dxfId="41" priority="46"/>
  </conditionalFormatting>
  <conditionalFormatting sqref="H33:H34">
    <cfRule type="duplicateValues" dxfId="40" priority="45"/>
  </conditionalFormatting>
  <conditionalFormatting sqref="C36:C37">
    <cfRule type="duplicateValues" dxfId="39" priority="44"/>
  </conditionalFormatting>
  <conditionalFormatting sqref="D36:D37">
    <cfRule type="duplicateValues" dxfId="38" priority="43"/>
  </conditionalFormatting>
  <conditionalFormatting sqref="E36:E37">
    <cfRule type="duplicateValues" dxfId="37" priority="42"/>
  </conditionalFormatting>
  <conditionalFormatting sqref="F36:F37">
    <cfRule type="duplicateValues" dxfId="36" priority="41"/>
  </conditionalFormatting>
  <conditionalFormatting sqref="G36:G37">
    <cfRule type="duplicateValues" dxfId="35" priority="40"/>
  </conditionalFormatting>
  <conditionalFormatting sqref="H36:H37">
    <cfRule type="duplicateValues" dxfId="34" priority="39"/>
  </conditionalFormatting>
  <conditionalFormatting sqref="C39:C40">
    <cfRule type="duplicateValues" dxfId="33" priority="38"/>
  </conditionalFormatting>
  <conditionalFormatting sqref="D39:D40">
    <cfRule type="duplicateValues" dxfId="32" priority="37"/>
  </conditionalFormatting>
  <conditionalFormatting sqref="E39:E40">
    <cfRule type="duplicateValues" dxfId="31" priority="36"/>
  </conditionalFormatting>
  <conditionalFormatting sqref="F39:F40">
    <cfRule type="duplicateValues" dxfId="30" priority="35"/>
  </conditionalFormatting>
  <conditionalFormatting sqref="G39:G40">
    <cfRule type="duplicateValues" dxfId="29" priority="34"/>
  </conditionalFormatting>
  <conditionalFormatting sqref="H39:H40">
    <cfRule type="duplicateValues" dxfId="28" priority="33"/>
  </conditionalFormatting>
  <conditionalFormatting sqref="C42:C43">
    <cfRule type="duplicateValues" dxfId="27" priority="32"/>
  </conditionalFormatting>
  <conditionalFormatting sqref="D42:D43">
    <cfRule type="duplicateValues" dxfId="26" priority="31"/>
  </conditionalFormatting>
  <conditionalFormatting sqref="E42:E43">
    <cfRule type="duplicateValues" dxfId="25" priority="30"/>
  </conditionalFormatting>
  <conditionalFormatting sqref="F42:F43">
    <cfRule type="duplicateValues" dxfId="24" priority="29"/>
  </conditionalFormatting>
  <conditionalFormatting sqref="G42:G43">
    <cfRule type="duplicateValues" dxfId="23" priority="28"/>
  </conditionalFormatting>
  <conditionalFormatting sqref="H42:H43">
    <cfRule type="duplicateValues" dxfId="22" priority="27"/>
  </conditionalFormatting>
  <conditionalFormatting sqref="C45:C46">
    <cfRule type="duplicateValues" dxfId="21" priority="26"/>
  </conditionalFormatting>
  <conditionalFormatting sqref="D45:D46">
    <cfRule type="duplicateValues" dxfId="20" priority="25"/>
  </conditionalFormatting>
  <conditionalFormatting sqref="E45:E46">
    <cfRule type="duplicateValues" dxfId="19" priority="24"/>
  </conditionalFormatting>
  <conditionalFormatting sqref="F45:F46">
    <cfRule type="duplicateValues" dxfId="18" priority="23"/>
  </conditionalFormatting>
  <conditionalFormatting sqref="G45:G46">
    <cfRule type="duplicateValues" dxfId="17" priority="22"/>
  </conditionalFormatting>
  <conditionalFormatting sqref="H45:H46">
    <cfRule type="duplicateValues" dxfId="16" priority="21"/>
  </conditionalFormatting>
  <conditionalFormatting sqref="AH20:AH21">
    <cfRule type="colorScale" priority="17">
      <colorScale>
        <cfvo type="min"/>
        <cfvo type="max"/>
        <color rgb="FFFCFCFF"/>
        <color rgb="FF63BE7B"/>
      </colorScale>
    </cfRule>
  </conditionalFormatting>
  <conditionalFormatting sqref="AU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AU5:AU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AI20:AT20">
    <cfRule type="colorScale" priority="9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7">
      <colorScale>
        <cfvo type="min"/>
        <cfvo type="max"/>
        <color rgb="FFFCFCFF"/>
        <color rgb="FF63BE7B"/>
      </colorScale>
    </cfRule>
  </conditionalFormatting>
  <conditionalFormatting sqref="AV5:AV19 AI5:AT19">
    <cfRule type="colorScale" priority="9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9">
      <colorScale>
        <cfvo type="min"/>
        <cfvo type="max"/>
        <color rgb="FFFCFCFF"/>
        <color rgb="FF63BE7B"/>
      </colorScale>
    </cfRule>
  </conditionalFormatting>
  <conditionalFormatting sqref="S27:AE40">
    <cfRule type="colorScale" priority="10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46"/>
  <sheetViews>
    <sheetView workbookViewId="0">
      <pane ySplit="1" topLeftCell="A2" activePane="bottomLeft" state="frozen"/>
      <selection pane="bottomLeft" activeCell="J7" sqref="J7"/>
    </sheetView>
  </sheetViews>
  <sheetFormatPr baseColWidth="10" defaultColWidth="5.83203125" defaultRowHeight="19" x14ac:dyDescent="0.2"/>
  <cols>
    <col min="1" max="3" width="8.6640625" style="94" customWidth="1"/>
    <col min="4" max="8" width="10.83203125" style="105" customWidth="1"/>
    <col min="9" max="16384" width="5.83203125" style="1"/>
  </cols>
  <sheetData>
    <row r="1" spans="1:8" x14ac:dyDescent="0.2">
      <c r="A1" s="81" t="s">
        <v>14</v>
      </c>
      <c r="B1" s="82" t="s">
        <v>15</v>
      </c>
      <c r="C1" s="83" t="s">
        <v>2</v>
      </c>
      <c r="D1" s="84" t="s">
        <v>6</v>
      </c>
      <c r="E1" s="85" t="s">
        <v>7</v>
      </c>
      <c r="F1" s="85" t="s">
        <v>8</v>
      </c>
      <c r="G1" s="85" t="s">
        <v>9</v>
      </c>
      <c r="H1" s="86" t="s">
        <v>10</v>
      </c>
    </row>
    <row r="2" spans="1:8" x14ac:dyDescent="0.2">
      <c r="A2" s="87">
        <v>1</v>
      </c>
      <c r="B2" s="88">
        <v>1</v>
      </c>
      <c r="C2" s="89">
        <v>1</v>
      </c>
      <c r="D2" s="90" t="str">
        <f>VLOOKUP('Flight and boat assignment'!C4,Teams!$B$1:$D$19,3,0)</f>
        <v>Klubb 12</v>
      </c>
      <c r="E2" s="91" t="str">
        <f>VLOOKUP('Flight and boat assignment'!D4,Teams!$B$1:$D$19,3,0)</f>
        <v>Klubb 13</v>
      </c>
      <c r="F2" s="91" t="str">
        <f>VLOOKUP('Flight and boat assignment'!E4,Teams!$B$1:$D$19,3,0)</f>
        <v>Klubb 5</v>
      </c>
      <c r="G2" s="91" t="str">
        <f>VLOOKUP('Flight and boat assignment'!F4,Teams!$B$1:$D$19,3,0)</f>
        <v>Klubb 8</v>
      </c>
      <c r="H2" s="92"/>
    </row>
    <row r="3" spans="1:8" x14ac:dyDescent="0.2">
      <c r="A3" s="93">
        <v>1</v>
      </c>
      <c r="B3" s="94">
        <v>2</v>
      </c>
      <c r="C3" s="95">
        <v>2</v>
      </c>
      <c r="D3" s="96" t="str">
        <f>VLOOKUP('Flight and boat assignment'!C5,Teams!$B$1:$D$19,3,0)</f>
        <v>Klubb 10</v>
      </c>
      <c r="E3" s="97" t="str">
        <f>VLOOKUP('Flight and boat assignment'!D5,Teams!$B$1:$D$19,3,0)</f>
        <v>Klubb 9</v>
      </c>
      <c r="F3" s="97" t="str">
        <f>VLOOKUP('Flight and boat assignment'!E5,Teams!$B$1:$D$19,3,0)</f>
        <v>Klubb 1</v>
      </c>
      <c r="G3" s="97" t="str">
        <f>VLOOKUP('Flight and boat assignment'!F5,Teams!$B$1:$D$19,3,0)</f>
        <v>Klubb 11</v>
      </c>
      <c r="H3" s="98"/>
    </row>
    <row r="4" spans="1:8" x14ac:dyDescent="0.2">
      <c r="A4" s="93">
        <v>1</v>
      </c>
      <c r="B4" s="94">
        <v>3</v>
      </c>
      <c r="C4" s="95">
        <v>3</v>
      </c>
      <c r="D4" s="99" t="str">
        <f>VLOOKUP('Flight and boat assignment'!C6,Teams!$B$1:$D$19,3,0)</f>
        <v>Klubb 4</v>
      </c>
      <c r="E4" s="100" t="str">
        <f>VLOOKUP('Flight and boat assignment'!D6,Teams!$B$1:$D$19,3,0)</f>
        <v>Klubb 3</v>
      </c>
      <c r="F4" s="100" t="str">
        <f>VLOOKUP('Flight and boat assignment'!E6,Teams!$B$1:$D$19,3,0)</f>
        <v>Klubb 6</v>
      </c>
      <c r="G4" s="100" t="str">
        <f>VLOOKUP('Flight and boat assignment'!F6,Teams!$B$1:$D$19,3,0)</f>
        <v>Klubb 7</v>
      </c>
      <c r="H4" s="101" t="str">
        <f>VLOOKUP('Flight and boat assignment'!G6,Teams!$B$1:$D$19,3,0)</f>
        <v>Klubb 2</v>
      </c>
    </row>
    <row r="5" spans="1:8" x14ac:dyDescent="0.2">
      <c r="A5" s="87">
        <v>2</v>
      </c>
      <c r="B5" s="88">
        <v>1</v>
      </c>
      <c r="C5" s="89">
        <v>4</v>
      </c>
      <c r="D5" s="90" t="str">
        <f>VLOOKUP('Flight and boat assignment'!C7,Teams!$B$1:$D$19,3,0)</f>
        <v>Klubb 4</v>
      </c>
      <c r="E5" s="91" t="str">
        <f>VLOOKUP('Flight and boat assignment'!D7,Teams!$B$1:$D$19,3,0)</f>
        <v>Klubb 3</v>
      </c>
      <c r="F5" s="91" t="str">
        <f>VLOOKUP('Flight and boat assignment'!E7,Teams!$B$1:$D$19,3,0)</f>
        <v>Klubb 8</v>
      </c>
      <c r="G5" s="91" t="str">
        <f>VLOOKUP('Flight and boat assignment'!F7,Teams!$B$1:$D$19,3,0)</f>
        <v>Klubb 5</v>
      </c>
      <c r="H5" s="92" t="str">
        <f>VLOOKUP('Flight and boat assignment'!G7,Teams!$B$1:$D$19,3,0)</f>
        <v>Klubb 2</v>
      </c>
    </row>
    <row r="6" spans="1:8" x14ac:dyDescent="0.2">
      <c r="A6" s="93">
        <v>2</v>
      </c>
      <c r="B6" s="94">
        <v>2</v>
      </c>
      <c r="C6" s="95">
        <v>5</v>
      </c>
      <c r="D6" s="96" t="str">
        <f>VLOOKUP('Flight and boat assignment'!C8,Teams!$B$1:$D$19,3,0)</f>
        <v>Klubb 12</v>
      </c>
      <c r="E6" s="97" t="str">
        <f>VLOOKUP('Flight and boat assignment'!D8,Teams!$B$1:$D$19,3,0)</f>
        <v>Klubb 1</v>
      </c>
      <c r="F6" s="97" t="str">
        <f>VLOOKUP('Flight and boat assignment'!E8,Teams!$B$1:$D$19,3,0)</f>
        <v>Klubb 13</v>
      </c>
      <c r="G6" s="97"/>
      <c r="H6" s="98" t="str">
        <f>VLOOKUP('Flight and boat assignment'!G8,Teams!$B$1:$D$19,3,0)</f>
        <v>Klubb 9</v>
      </c>
    </row>
    <row r="7" spans="1:8" x14ac:dyDescent="0.2">
      <c r="A7" s="93">
        <v>2</v>
      </c>
      <c r="B7" s="94">
        <v>3</v>
      </c>
      <c r="C7" s="95">
        <v>6</v>
      </c>
      <c r="D7" s="99"/>
      <c r="E7" s="100" t="str">
        <f>VLOOKUP('Flight and boat assignment'!D9,Teams!$B$1:$D$19,3,0)</f>
        <v>Klubb 10</v>
      </c>
      <c r="F7" s="100" t="str">
        <f>VLOOKUP('Flight and boat assignment'!E9,Teams!$B$1:$D$19,3,0)</f>
        <v>Klubb 11</v>
      </c>
      <c r="G7" s="100" t="str">
        <f>VLOOKUP('Flight and boat assignment'!F9,Teams!$B$1:$D$19,3,0)</f>
        <v>Klubb 6</v>
      </c>
      <c r="H7" s="101" t="str">
        <f>VLOOKUP('Flight and boat assignment'!G9,Teams!$B$1:$D$19,3,0)</f>
        <v>Klubb 7</v>
      </c>
    </row>
    <row r="8" spans="1:8" x14ac:dyDescent="0.2">
      <c r="A8" s="87">
        <v>3</v>
      </c>
      <c r="B8" s="88">
        <v>1</v>
      </c>
      <c r="C8" s="89">
        <v>7</v>
      </c>
      <c r="D8" s="90"/>
      <c r="E8" s="91" t="str">
        <f>VLOOKUP('Flight and boat assignment'!D10,Teams!$B$1:$D$19,3,0)</f>
        <v>Klubb 2</v>
      </c>
      <c r="F8" s="91" t="str">
        <f>VLOOKUP('Flight and boat assignment'!E10,Teams!$B$1:$D$19,3,0)</f>
        <v>Klubb 9</v>
      </c>
      <c r="G8" s="91" t="str">
        <f>VLOOKUP('Flight and boat assignment'!F10,Teams!$B$1:$D$19,3,0)</f>
        <v>Klubb 4</v>
      </c>
      <c r="H8" s="92" t="str">
        <f>VLOOKUP('Flight and boat assignment'!G10,Teams!$B$1:$D$19,3,0)</f>
        <v>Klubb 8</v>
      </c>
    </row>
    <row r="9" spans="1:8" x14ac:dyDescent="0.2">
      <c r="A9" s="93">
        <v>3</v>
      </c>
      <c r="B9" s="94">
        <v>2</v>
      </c>
      <c r="C9" s="95">
        <v>8</v>
      </c>
      <c r="D9" s="96" t="str">
        <f>VLOOKUP('Flight and boat assignment'!C11,Teams!$B$1:$D$19,3,0)</f>
        <v>Klubb 11</v>
      </c>
      <c r="E9" s="97"/>
      <c r="F9" s="97" t="str">
        <f>VLOOKUP('Flight and boat assignment'!E11,Teams!$B$1:$D$19,3,0)</f>
        <v>Klubb 5</v>
      </c>
      <c r="G9" s="97" t="str">
        <f>VLOOKUP('Flight and boat assignment'!F11,Teams!$B$1:$D$19,3,0)</f>
        <v>Klubb 13</v>
      </c>
      <c r="H9" s="98" t="str">
        <f>VLOOKUP('Flight and boat assignment'!G11,Teams!$B$1:$D$19,3,0)</f>
        <v>Klubb 6</v>
      </c>
    </row>
    <row r="10" spans="1:8" x14ac:dyDescent="0.2">
      <c r="A10" s="93">
        <v>3</v>
      </c>
      <c r="B10" s="94">
        <v>3</v>
      </c>
      <c r="C10" s="95">
        <v>9</v>
      </c>
      <c r="D10" s="99" t="str">
        <f>VLOOKUP('Flight and boat assignment'!C12,Teams!$B$1:$D$19,3,0)</f>
        <v>Klubb 7</v>
      </c>
      <c r="E10" s="100" t="str">
        <f>VLOOKUP('Flight and boat assignment'!D12,Teams!$B$1:$D$19,3,0)</f>
        <v>Klubb 12</v>
      </c>
      <c r="F10" s="100" t="str">
        <f>VLOOKUP('Flight and boat assignment'!E12,Teams!$B$1:$D$19,3,0)</f>
        <v>Klubb 3</v>
      </c>
      <c r="G10" s="100" t="str">
        <f>VLOOKUP('Flight and boat assignment'!F12,Teams!$B$1:$D$19,3,0)</f>
        <v>Klubb 10</v>
      </c>
      <c r="H10" s="101" t="str">
        <f>VLOOKUP('Flight and boat assignment'!G12,Teams!$B$1:$D$19,3,0)</f>
        <v>Klubb 1</v>
      </c>
    </row>
    <row r="11" spans="1:8" x14ac:dyDescent="0.2">
      <c r="A11" s="87">
        <v>4</v>
      </c>
      <c r="B11" s="88">
        <v>1</v>
      </c>
      <c r="C11" s="89">
        <v>10</v>
      </c>
      <c r="D11" s="90" t="str">
        <f>VLOOKUP('Flight and boat assignment'!C13,Teams!$B$1:$D$19,3,0)</f>
        <v>Klubb 7</v>
      </c>
      <c r="E11" s="91" t="str">
        <f>VLOOKUP('Flight and boat assignment'!D13,Teams!$B$1:$D$19,3,0)</f>
        <v>Klubb 13</v>
      </c>
      <c r="F11" s="91" t="str">
        <f>VLOOKUP('Flight and boat assignment'!E13,Teams!$B$1:$D$19,3,0)</f>
        <v>Klubb 3</v>
      </c>
      <c r="G11" s="91"/>
      <c r="H11" s="92" t="str">
        <f>VLOOKUP('Flight and boat assignment'!G13,Teams!$B$1:$D$19,3,0)</f>
        <v>Klubb 4</v>
      </c>
    </row>
    <row r="12" spans="1:8" x14ac:dyDescent="0.2">
      <c r="A12" s="93">
        <v>4</v>
      </c>
      <c r="B12" s="94">
        <v>2</v>
      </c>
      <c r="C12" s="95">
        <v>11</v>
      </c>
      <c r="D12" s="96" t="str">
        <f>VLOOKUP('Flight and boat assignment'!C14,Teams!$B$1:$D$19,3,0)</f>
        <v>Klubb 9</v>
      </c>
      <c r="E12" s="97" t="str">
        <f>VLOOKUP('Flight and boat assignment'!D14,Teams!$B$1:$D$19,3,0)</f>
        <v>Klubb 2</v>
      </c>
      <c r="F12" s="97" t="str">
        <f>VLOOKUP('Flight and boat assignment'!E14,Teams!$B$1:$D$19,3,0)</f>
        <v>Klubb 11</v>
      </c>
      <c r="G12" s="97" t="str">
        <f>VLOOKUP('Flight and boat assignment'!F14,Teams!$B$1:$D$19,3,0)</f>
        <v>Klubb 10</v>
      </c>
      <c r="H12" s="98"/>
    </row>
    <row r="13" spans="1:8" x14ac:dyDescent="0.2">
      <c r="A13" s="93">
        <v>4</v>
      </c>
      <c r="B13" s="94">
        <v>3</v>
      </c>
      <c r="C13" s="95">
        <v>12</v>
      </c>
      <c r="D13" s="99" t="str">
        <f>VLOOKUP('Flight and boat assignment'!C15,Teams!$B$1:$D$19,3,0)</f>
        <v>Klubb 8</v>
      </c>
      <c r="E13" s="100" t="str">
        <f>VLOOKUP('Flight and boat assignment'!D15,Teams!$B$1:$D$19,3,0)</f>
        <v>Klubb 12</v>
      </c>
      <c r="F13" s="100" t="str">
        <f>VLOOKUP('Flight and boat assignment'!E15,Teams!$B$1:$D$19,3,0)</f>
        <v>Klubb 1</v>
      </c>
      <c r="G13" s="100" t="str">
        <f>VLOOKUP('Flight and boat assignment'!F15,Teams!$B$1:$D$19,3,0)</f>
        <v>Klubb 6</v>
      </c>
      <c r="H13" s="101" t="str">
        <f>VLOOKUP('Flight and boat assignment'!G15,Teams!$B$1:$D$19,3,0)</f>
        <v>Klubb 5</v>
      </c>
    </row>
    <row r="14" spans="1:8" x14ac:dyDescent="0.2">
      <c r="A14" s="87">
        <v>5</v>
      </c>
      <c r="B14" s="88">
        <v>1</v>
      </c>
      <c r="C14" s="89">
        <v>13</v>
      </c>
      <c r="D14" s="90" t="str">
        <f>VLOOKUP('Flight and boat assignment'!C16,Teams!$B$1:$D$19,3,0)</f>
        <v>Klubb 8</v>
      </c>
      <c r="E14" s="91" t="str">
        <f>VLOOKUP('Flight and boat assignment'!D16,Teams!$B$1:$D$19,3,0)</f>
        <v>Klubb 4</v>
      </c>
      <c r="F14" s="91" t="str">
        <f>VLOOKUP('Flight and boat assignment'!E16,Teams!$B$1:$D$19,3,0)</f>
        <v>Klubb 7</v>
      </c>
      <c r="G14" s="91" t="str">
        <f>VLOOKUP('Flight and boat assignment'!F16,Teams!$B$1:$D$19,3,0)</f>
        <v>Klubb 6</v>
      </c>
      <c r="H14" s="92" t="str">
        <f>VLOOKUP('Flight and boat assignment'!G16,Teams!$B$1:$D$19,3,0)</f>
        <v>Klubb 5</v>
      </c>
    </row>
    <row r="15" spans="1:8" x14ac:dyDescent="0.2">
      <c r="A15" s="93">
        <v>5</v>
      </c>
      <c r="B15" s="94">
        <v>2</v>
      </c>
      <c r="C15" s="95">
        <v>14</v>
      </c>
      <c r="D15" s="96"/>
      <c r="E15" s="97" t="str">
        <f>VLOOKUP('Flight and boat assignment'!D17,Teams!$B$1:$D$19,3,0)</f>
        <v>Klubb 13</v>
      </c>
      <c r="F15" s="97" t="str">
        <f>VLOOKUP('Flight and boat assignment'!E17,Teams!$B$1:$D$19,3,0)</f>
        <v>Klubb 10</v>
      </c>
      <c r="G15" s="97" t="str">
        <f>VLOOKUP('Flight and boat assignment'!F17,Teams!$B$1:$D$19,3,0)</f>
        <v>Klubb 9</v>
      </c>
      <c r="H15" s="98" t="str">
        <f>VLOOKUP('Flight and boat assignment'!G17,Teams!$B$1:$D$19,3,0)</f>
        <v>Klubb 3</v>
      </c>
    </row>
    <row r="16" spans="1:8" x14ac:dyDescent="0.2">
      <c r="A16" s="93">
        <v>5</v>
      </c>
      <c r="B16" s="94">
        <v>3</v>
      </c>
      <c r="C16" s="95">
        <v>15</v>
      </c>
      <c r="D16" s="99" t="str">
        <f>VLOOKUP('Flight and boat assignment'!C18,Teams!$B$1:$D$19,3,0)</f>
        <v>Klubb 2</v>
      </c>
      <c r="E16" s="100" t="str">
        <f>VLOOKUP('Flight and boat assignment'!D18,Teams!$B$1:$D$19,3,0)</f>
        <v>Klubb 12</v>
      </c>
      <c r="F16" s="100"/>
      <c r="G16" s="100" t="str">
        <f>VLOOKUP('Flight and boat assignment'!F18,Teams!$B$1:$D$19,3,0)</f>
        <v>Klubb 1</v>
      </c>
      <c r="H16" s="101" t="str">
        <f>VLOOKUP('Flight and boat assignment'!G18,Teams!$B$1:$D$19,3,0)</f>
        <v>Klubb 11</v>
      </c>
    </row>
    <row r="17" spans="1:8" x14ac:dyDescent="0.2">
      <c r="A17" s="87">
        <v>6</v>
      </c>
      <c r="B17" s="88">
        <v>1</v>
      </c>
      <c r="C17" s="89">
        <v>16</v>
      </c>
      <c r="D17" s="90" t="str">
        <f>VLOOKUP('Flight and boat assignment'!C19,Teams!$B$1:$D$19,3,0)</f>
        <v>Klubb 4</v>
      </c>
      <c r="E17" s="91" t="str">
        <f>VLOOKUP('Flight and boat assignment'!D19,Teams!$B$1:$D$19,3,0)</f>
        <v>Klubb 10</v>
      </c>
      <c r="F17" s="91"/>
      <c r="G17" s="91" t="str">
        <f>VLOOKUP('Flight and boat assignment'!F19,Teams!$B$1:$D$19,3,0)</f>
        <v>Klubb 1</v>
      </c>
      <c r="H17" s="92" t="str">
        <f>VLOOKUP('Flight and boat assignment'!G19,Teams!$B$1:$D$19,3,0)</f>
        <v>Klubb 5</v>
      </c>
    </row>
    <row r="18" spans="1:8" x14ac:dyDescent="0.2">
      <c r="A18" s="93">
        <v>6</v>
      </c>
      <c r="B18" s="94">
        <v>2</v>
      </c>
      <c r="C18" s="95">
        <v>17</v>
      </c>
      <c r="D18" s="96" t="str">
        <f>VLOOKUP('Flight and boat assignment'!C20,Teams!$B$1:$D$19,3,0)</f>
        <v>Klubb 13</v>
      </c>
      <c r="E18" s="97" t="str">
        <f>VLOOKUP('Flight and boat assignment'!D20,Teams!$B$1:$D$19,3,0)</f>
        <v>Klubb 7</v>
      </c>
      <c r="F18" s="97" t="str">
        <f>VLOOKUP('Flight and boat assignment'!E20,Teams!$B$1:$D$19,3,0)</f>
        <v>Klubb 8</v>
      </c>
      <c r="G18" s="97"/>
      <c r="H18" s="98" t="str">
        <f>VLOOKUP('Flight and boat assignment'!G20,Teams!$B$1:$D$19,3,0)</f>
        <v>Klubb 2</v>
      </c>
    </row>
    <row r="19" spans="1:8" x14ac:dyDescent="0.2">
      <c r="A19" s="93">
        <v>6</v>
      </c>
      <c r="B19" s="94">
        <v>3</v>
      </c>
      <c r="C19" s="95">
        <v>18</v>
      </c>
      <c r="D19" s="99" t="str">
        <f>VLOOKUP('Flight and boat assignment'!C21,Teams!$B$1:$D$19,3,0)</f>
        <v>Klubb 6</v>
      </c>
      <c r="E19" s="100" t="str">
        <f>VLOOKUP('Flight and boat assignment'!D21,Teams!$B$1:$D$19,3,0)</f>
        <v>Klubb 3</v>
      </c>
      <c r="F19" s="100" t="str">
        <f>VLOOKUP('Flight and boat assignment'!E21,Teams!$B$1:$D$19,3,0)</f>
        <v>Klubb 9</v>
      </c>
      <c r="G19" s="100" t="str">
        <f>VLOOKUP('Flight and boat assignment'!F21,Teams!$B$1:$D$19,3,0)</f>
        <v>Klubb 11</v>
      </c>
      <c r="H19" s="101" t="str">
        <f>VLOOKUP('Flight and boat assignment'!G21,Teams!$B$1:$D$19,3,0)</f>
        <v>Klubb 12</v>
      </c>
    </row>
    <row r="20" spans="1:8" x14ac:dyDescent="0.2">
      <c r="A20" s="87">
        <v>7</v>
      </c>
      <c r="B20" s="88">
        <v>1</v>
      </c>
      <c r="C20" s="89">
        <v>19</v>
      </c>
      <c r="D20" s="90"/>
      <c r="E20" s="91" t="str">
        <f>VLOOKUP('Flight and boat assignment'!D22,Teams!$B$1:$D$19,3,0)</f>
        <v>Klubb 3</v>
      </c>
      <c r="F20" s="91" t="str">
        <f>VLOOKUP('Flight and boat assignment'!E22,Teams!$B$1:$D$19,3,0)</f>
        <v>Klubb 8</v>
      </c>
      <c r="G20" s="91" t="str">
        <f>VLOOKUP('Flight and boat assignment'!F22,Teams!$B$1:$D$19,3,0)</f>
        <v>Klubb 11</v>
      </c>
      <c r="H20" s="92" t="str">
        <f>VLOOKUP('Flight and boat assignment'!G22,Teams!$B$1:$D$19,3,0)</f>
        <v>Klubb 13</v>
      </c>
    </row>
    <row r="21" spans="1:8" x14ac:dyDescent="0.2">
      <c r="A21" s="93">
        <v>7</v>
      </c>
      <c r="B21" s="94">
        <v>2</v>
      </c>
      <c r="C21" s="95">
        <v>20</v>
      </c>
      <c r="D21" s="96" t="str">
        <f>VLOOKUP('Flight and boat assignment'!C23,Teams!$B$1:$D$19,3,0)</f>
        <v>Klubb 6</v>
      </c>
      <c r="E21" s="97"/>
      <c r="F21" s="97" t="str">
        <f>VLOOKUP('Flight and boat assignment'!E23,Teams!$B$1:$D$19,3,0)</f>
        <v>Klubb 2</v>
      </c>
      <c r="G21" s="97" t="str">
        <f>VLOOKUP('Flight and boat assignment'!F23,Teams!$B$1:$D$19,3,0)</f>
        <v>Klubb 7</v>
      </c>
      <c r="H21" s="98" t="str">
        <f>VLOOKUP('Flight and boat assignment'!G23,Teams!$B$1:$D$19,3,0)</f>
        <v>Klubb 1</v>
      </c>
    </row>
    <row r="22" spans="1:8" x14ac:dyDescent="0.2">
      <c r="A22" s="93">
        <v>7</v>
      </c>
      <c r="B22" s="94">
        <v>3</v>
      </c>
      <c r="C22" s="95">
        <v>21</v>
      </c>
      <c r="D22" s="99" t="str">
        <f>VLOOKUP('Flight and boat assignment'!C24,Teams!$B$1:$D$19,3,0)</f>
        <v>Klubb 9</v>
      </c>
      <c r="E22" s="100" t="str">
        <f>VLOOKUP('Flight and boat assignment'!D24,Teams!$B$1:$D$19,3,0)</f>
        <v>Klubb 5</v>
      </c>
      <c r="F22" s="100" t="str">
        <f>VLOOKUP('Flight and boat assignment'!E24,Teams!$B$1:$D$19,3,0)</f>
        <v>Klubb 4</v>
      </c>
      <c r="G22" s="100" t="str">
        <f>VLOOKUP('Flight and boat assignment'!F24,Teams!$B$1:$D$19,3,0)</f>
        <v>Klubb 12</v>
      </c>
      <c r="H22" s="101" t="str">
        <f>VLOOKUP('Flight and boat assignment'!G24,Teams!$B$1:$D$19,3,0)</f>
        <v>Klubb 10</v>
      </c>
    </row>
    <row r="23" spans="1:8" x14ac:dyDescent="0.2">
      <c r="A23" s="87">
        <v>8</v>
      </c>
      <c r="B23" s="88">
        <v>1</v>
      </c>
      <c r="C23" s="89">
        <v>22</v>
      </c>
      <c r="D23" s="90" t="str">
        <f>VLOOKUP('Flight and boat assignment'!C25,Teams!$B$1:$D$19,3,0)</f>
        <v>Klubb 8</v>
      </c>
      <c r="E23" s="91"/>
      <c r="F23" s="91" t="str">
        <f>VLOOKUP('Flight and boat assignment'!E25,Teams!$B$1:$D$19,3,0)</f>
        <v>Klubb 4</v>
      </c>
      <c r="G23" s="91" t="str">
        <f>VLOOKUP('Flight and boat assignment'!F25,Teams!$B$1:$D$19,3,0)</f>
        <v>Klubb 12</v>
      </c>
      <c r="H23" s="92" t="str">
        <f>VLOOKUP('Flight and boat assignment'!G25,Teams!$B$1:$D$19,3,0)</f>
        <v>Klubb 1</v>
      </c>
    </row>
    <row r="24" spans="1:8" x14ac:dyDescent="0.2">
      <c r="A24" s="93">
        <v>8</v>
      </c>
      <c r="B24" s="94">
        <v>2</v>
      </c>
      <c r="C24" s="95">
        <v>23</v>
      </c>
      <c r="D24" s="96" t="str">
        <f>VLOOKUP('Flight and boat assignment'!C26,Teams!$B$1:$D$19,3,0)</f>
        <v>Klubb 10</v>
      </c>
      <c r="E24" s="97" t="str">
        <f>VLOOKUP('Flight and boat assignment'!D26,Teams!$B$1:$D$19,3,0)</f>
        <v>Klubb 2</v>
      </c>
      <c r="F24" s="97" t="str">
        <f>VLOOKUP('Flight and boat assignment'!E26,Teams!$B$1:$D$19,3,0)</f>
        <v>Klubb 6</v>
      </c>
      <c r="G24" s="97"/>
      <c r="H24" s="98" t="str">
        <f>VLOOKUP('Flight and boat assignment'!G26,Teams!$B$1:$D$19,3,0)</f>
        <v>Klubb 13</v>
      </c>
    </row>
    <row r="25" spans="1:8" x14ac:dyDescent="0.2">
      <c r="A25" s="102">
        <v>8</v>
      </c>
      <c r="B25" s="103">
        <v>3</v>
      </c>
      <c r="C25" s="104">
        <v>24</v>
      </c>
      <c r="D25" s="99" t="str">
        <f>VLOOKUP('Flight and boat assignment'!C27,Teams!$B$1:$D$19,3,0)</f>
        <v>Klubb 9</v>
      </c>
      <c r="E25" s="100" t="str">
        <f>VLOOKUP('Flight and boat assignment'!D27,Teams!$B$1:$D$19,3,0)</f>
        <v>Klubb 11</v>
      </c>
      <c r="F25" s="100" t="str">
        <f>VLOOKUP('Flight and boat assignment'!E27,Teams!$B$1:$D$19,3,0)</f>
        <v>Klubb 7</v>
      </c>
      <c r="G25" s="100" t="str">
        <f>VLOOKUP('Flight and boat assignment'!F27,Teams!$B$1:$D$19,3,0)</f>
        <v>Klubb 5</v>
      </c>
      <c r="H25" s="101" t="str">
        <f>VLOOKUP('Flight and boat assignment'!G27,Teams!$B$1:$D$19,3,0)</f>
        <v>Klubb 3</v>
      </c>
    </row>
    <row r="26" spans="1:8" x14ac:dyDescent="0.2">
      <c r="A26" s="93">
        <v>9</v>
      </c>
      <c r="B26" s="94">
        <v>1</v>
      </c>
      <c r="C26" s="95">
        <v>25</v>
      </c>
      <c r="D26" s="90" t="str">
        <f>VLOOKUP('Flight and boat assignment'!C28,Teams!$B$1:$D$19,3,0)</f>
        <v>Klubb 9</v>
      </c>
      <c r="E26" s="91"/>
      <c r="F26" s="91" t="str">
        <f>VLOOKUP('Flight and boat assignment'!E28,Teams!$B$1:$D$19,3,0)</f>
        <v>Klubb 7</v>
      </c>
      <c r="G26" s="91" t="str">
        <f>VLOOKUP('Flight and boat assignment'!F28,Teams!$B$1:$D$19,3,0)</f>
        <v>Klubb 5</v>
      </c>
      <c r="H26" s="92" t="str">
        <f>VLOOKUP('Flight and boat assignment'!G28,Teams!$B$1:$D$19,3,0)</f>
        <v>Klubb 3</v>
      </c>
    </row>
    <row r="27" spans="1:8" x14ac:dyDescent="0.2">
      <c r="A27" s="93">
        <v>9</v>
      </c>
      <c r="B27" s="94">
        <v>2</v>
      </c>
      <c r="C27" s="95">
        <v>26</v>
      </c>
      <c r="D27" s="96" t="str">
        <f>VLOOKUP('Flight and boat assignment'!C29,Teams!$B$1:$D$19,3,0)</f>
        <v>Klubb 1</v>
      </c>
      <c r="E27" s="97" t="str">
        <f>VLOOKUP('Flight and boat assignment'!D29,Teams!$B$1:$D$19,3,0)</f>
        <v>Klubb 11</v>
      </c>
      <c r="F27" s="97" t="str">
        <f>VLOOKUP('Flight and boat assignment'!E29,Teams!$B$1:$D$19,3,0)</f>
        <v>Klubb 8</v>
      </c>
      <c r="G27" s="97" t="str">
        <f>VLOOKUP('Flight and boat assignment'!F29,Teams!$B$1:$D$19,3,0)</f>
        <v>Klubb 10</v>
      </c>
      <c r="H27" s="98" t="str">
        <f>VLOOKUP('Flight and boat assignment'!G29,Teams!$B$1:$D$19,3,0)</f>
        <v>Klubb 2</v>
      </c>
    </row>
    <row r="28" spans="1:8" x14ac:dyDescent="0.2">
      <c r="A28" s="102">
        <v>9</v>
      </c>
      <c r="B28" s="103">
        <v>3</v>
      </c>
      <c r="C28" s="104">
        <v>27</v>
      </c>
      <c r="D28" s="99" t="str">
        <f>VLOOKUP('Flight and boat assignment'!C30,Teams!$B$1:$D$19,3,0)</f>
        <v>Klubb 13</v>
      </c>
      <c r="E28" s="100" t="str">
        <f>VLOOKUP('Flight and boat assignment'!D30,Teams!$B$1:$D$19,3,0)</f>
        <v>Klubb 6</v>
      </c>
      <c r="F28" s="100" t="str">
        <f>VLOOKUP('Flight and boat assignment'!E30,Teams!$B$1:$D$19,3,0)</f>
        <v>Klubb 4</v>
      </c>
      <c r="G28" s="100" t="str">
        <f>VLOOKUP('Flight and boat assignment'!F30,Teams!$B$1:$D$19,3,0)</f>
        <v>Klubb 12</v>
      </c>
      <c r="H28" s="101"/>
    </row>
    <row r="29" spans="1:8" x14ac:dyDescent="0.2">
      <c r="A29" s="93">
        <v>10</v>
      </c>
      <c r="B29" s="94">
        <v>1</v>
      </c>
      <c r="C29" s="95">
        <v>28</v>
      </c>
      <c r="D29" s="90" t="str">
        <f>VLOOKUP('Flight and boat assignment'!C31,Teams!$B$1:$D$19,3,0)</f>
        <v>Klubb 11</v>
      </c>
      <c r="E29" s="91" t="str">
        <f>VLOOKUP('Flight and boat assignment'!D31,Teams!$B$1:$D$19,3,0)</f>
        <v>Klubb 5</v>
      </c>
      <c r="F29" s="91"/>
      <c r="G29" s="91" t="str">
        <f>VLOOKUP('Flight and boat assignment'!F31,Teams!$B$1:$D$19,3,0)</f>
        <v>Klubb 2</v>
      </c>
      <c r="H29" s="92" t="str">
        <f>VLOOKUP('Flight and boat assignment'!G31,Teams!$B$1:$D$19,3,0)</f>
        <v>Klubb 10</v>
      </c>
    </row>
    <row r="30" spans="1:8" x14ac:dyDescent="0.2">
      <c r="A30" s="93">
        <v>10</v>
      </c>
      <c r="B30" s="94">
        <v>2</v>
      </c>
      <c r="C30" s="95">
        <v>29</v>
      </c>
      <c r="D30" s="96" t="str">
        <f>VLOOKUP('Flight and boat assignment'!C32,Teams!$B$1:$D$19,3,0)</f>
        <v>Klubb 3</v>
      </c>
      <c r="E30" s="97" t="str">
        <f>VLOOKUP('Flight and boat assignment'!D32,Teams!$B$1:$D$19,3,0)</f>
        <v>Klubb 8</v>
      </c>
      <c r="F30" s="97" t="str">
        <f>VLOOKUP('Flight and boat assignment'!E32,Teams!$B$1:$D$19,3,0)</f>
        <v>Klubb 6</v>
      </c>
      <c r="G30" s="97"/>
      <c r="H30" s="98" t="str">
        <f>VLOOKUP('Flight and boat assignment'!G32,Teams!$B$1:$D$19,3,0)</f>
        <v>Klubb 7</v>
      </c>
    </row>
    <row r="31" spans="1:8" x14ac:dyDescent="0.2">
      <c r="A31" s="102">
        <v>10</v>
      </c>
      <c r="B31" s="103">
        <v>3</v>
      </c>
      <c r="C31" s="104">
        <v>30</v>
      </c>
      <c r="D31" s="99" t="str">
        <f>VLOOKUP('Flight and boat assignment'!C33,Teams!$B$1:$D$19,3,0)</f>
        <v>Klubb 1</v>
      </c>
      <c r="E31" s="100" t="str">
        <f>VLOOKUP('Flight and boat assignment'!D33,Teams!$B$1:$D$19,3,0)</f>
        <v>Klubb 9</v>
      </c>
      <c r="F31" s="100" t="str">
        <f>VLOOKUP('Flight and boat assignment'!E33,Teams!$B$1:$D$19,3,0)</f>
        <v>Klubb 12</v>
      </c>
      <c r="G31" s="100" t="str">
        <f>VLOOKUP('Flight and boat assignment'!F33,Teams!$B$1:$D$19,3,0)</f>
        <v>Klubb 4</v>
      </c>
      <c r="H31" s="101" t="str">
        <f>VLOOKUP('Flight and boat assignment'!G33,Teams!$B$1:$D$19,3,0)</f>
        <v>Klubb 13</v>
      </c>
    </row>
    <row r="32" spans="1:8" x14ac:dyDescent="0.2">
      <c r="A32" s="93">
        <v>11</v>
      </c>
      <c r="B32" s="94">
        <v>1</v>
      </c>
      <c r="C32" s="95">
        <v>31</v>
      </c>
      <c r="D32" s="90" t="str">
        <f>VLOOKUP('Flight and boat assignment'!C34,Teams!$B$1:$D$19,3,0)</f>
        <v>Klubb 1</v>
      </c>
      <c r="E32" s="91" t="str">
        <f>VLOOKUP('Flight and boat assignment'!D34,Teams!$B$1:$D$19,3,0)</f>
        <v>Klubb 9</v>
      </c>
      <c r="F32" s="91" t="str">
        <f>VLOOKUP('Flight and boat assignment'!E34,Teams!$B$1:$D$19,3,0)</f>
        <v>Klubb 12</v>
      </c>
      <c r="G32" s="91"/>
      <c r="H32" s="92" t="str">
        <f>VLOOKUP('Flight and boat assignment'!G34,Teams!$B$1:$D$19,3,0)</f>
        <v>Klubb 8</v>
      </c>
    </row>
    <row r="33" spans="1:8" x14ac:dyDescent="0.2">
      <c r="A33" s="93">
        <v>11</v>
      </c>
      <c r="B33" s="94">
        <v>2</v>
      </c>
      <c r="C33" s="95">
        <v>32</v>
      </c>
      <c r="D33" s="96" t="str">
        <f>VLOOKUP('Flight and boat assignment'!C35,Teams!$B$1:$D$19,3,0)</f>
        <v>Klubb 3</v>
      </c>
      <c r="E33" s="97" t="str">
        <f>VLOOKUP('Flight and boat assignment'!D35,Teams!$B$1:$D$19,3,0)</f>
        <v>Klubb 5</v>
      </c>
      <c r="F33" s="97" t="str">
        <f>VLOOKUP('Flight and boat assignment'!E35,Teams!$B$1:$D$19,3,0)</f>
        <v>Klubb 2</v>
      </c>
      <c r="G33" s="97" t="str">
        <f>VLOOKUP('Flight and boat assignment'!F35,Teams!$B$1:$D$19,3,0)</f>
        <v>Klubb 6</v>
      </c>
      <c r="H33" s="98"/>
    </row>
    <row r="34" spans="1:8" x14ac:dyDescent="0.2">
      <c r="A34" s="102">
        <v>11</v>
      </c>
      <c r="B34" s="103">
        <v>3</v>
      </c>
      <c r="C34" s="104">
        <v>33</v>
      </c>
      <c r="D34" s="99" t="str">
        <f>VLOOKUP('Flight and boat assignment'!C36,Teams!$B$1:$D$19,3,0)</f>
        <v>Klubb 4</v>
      </c>
      <c r="E34" s="100" t="str">
        <f>VLOOKUP('Flight and boat assignment'!D36,Teams!$B$1:$D$19,3,0)</f>
        <v>Klubb 7</v>
      </c>
      <c r="F34" s="100" t="str">
        <f>VLOOKUP('Flight and boat assignment'!E36,Teams!$B$1:$D$19,3,0)</f>
        <v>Klubb 10</v>
      </c>
      <c r="G34" s="100" t="str">
        <f>VLOOKUP('Flight and boat assignment'!F36,Teams!$B$1:$D$19,3,0)</f>
        <v>Klubb 13</v>
      </c>
      <c r="H34" s="101" t="str">
        <f>VLOOKUP('Flight and boat assignment'!G36,Teams!$B$1:$D$19,3,0)</f>
        <v>Klubb 11</v>
      </c>
    </row>
    <row r="35" spans="1:8" x14ac:dyDescent="0.2">
      <c r="A35" s="93">
        <v>12</v>
      </c>
      <c r="B35" s="94">
        <v>1</v>
      </c>
      <c r="C35" s="95">
        <v>34</v>
      </c>
      <c r="D35" s="90"/>
      <c r="E35" s="91" t="str">
        <f>VLOOKUP('Flight and boat assignment'!D37,Teams!$B$1:$D$19,3,0)</f>
        <v>Klubb 7</v>
      </c>
      <c r="F35" s="91" t="str">
        <f>VLOOKUP('Flight and boat assignment'!E37,Teams!$B$1:$D$19,3,0)</f>
        <v>Klubb 12</v>
      </c>
      <c r="G35" s="91" t="str">
        <f>VLOOKUP('Flight and boat assignment'!F37,Teams!$B$1:$D$19,3,0)</f>
        <v>Klubb 6</v>
      </c>
      <c r="H35" s="92" t="str">
        <f>VLOOKUP('Flight and boat assignment'!G37,Teams!$B$1:$D$19,3,0)</f>
        <v>Klubb 4</v>
      </c>
    </row>
    <row r="36" spans="1:8" x14ac:dyDescent="0.2">
      <c r="A36" s="93">
        <v>12</v>
      </c>
      <c r="B36" s="94">
        <v>2</v>
      </c>
      <c r="C36" s="95">
        <v>35</v>
      </c>
      <c r="D36" s="96" t="str">
        <f>VLOOKUP('Flight and boat assignment'!C38,Teams!$B$1:$D$19,3,0)</f>
        <v>Klubb 13</v>
      </c>
      <c r="E36" s="97" t="str">
        <f>VLOOKUP('Flight and boat assignment'!D38,Teams!$B$1:$D$19,3,0)</f>
        <v>Klubb 11</v>
      </c>
      <c r="F36" s="97" t="str">
        <f>VLOOKUP('Flight and boat assignment'!E38,Teams!$B$1:$D$19,3,0)</f>
        <v>Klubb 2</v>
      </c>
      <c r="G36" s="97" t="str">
        <f>VLOOKUP('Flight and boat assignment'!F38,Teams!$B$1:$D$19,3,0)</f>
        <v>Klubb 1</v>
      </c>
      <c r="H36" s="98" t="str">
        <f>VLOOKUP('Flight and boat assignment'!G38,Teams!$B$1:$D$19,3,0)</f>
        <v>Klubb 8</v>
      </c>
    </row>
    <row r="37" spans="1:8" x14ac:dyDescent="0.2">
      <c r="A37" s="102">
        <v>12</v>
      </c>
      <c r="B37" s="103">
        <v>3</v>
      </c>
      <c r="C37" s="104">
        <v>36</v>
      </c>
      <c r="D37" s="99" t="str">
        <f>VLOOKUP('Flight and boat assignment'!C39,Teams!$B$1:$D$19,3,0)</f>
        <v>Klubb 3</v>
      </c>
      <c r="E37" s="100"/>
      <c r="F37" s="100" t="str">
        <f>VLOOKUP('Flight and boat assignment'!E39,Teams!$B$1:$D$19,3,0)</f>
        <v>Klubb 9</v>
      </c>
      <c r="G37" s="100" t="str">
        <f>VLOOKUP('Flight and boat assignment'!F39,Teams!$B$1:$D$19,3,0)</f>
        <v>Klubb 10</v>
      </c>
      <c r="H37" s="101" t="str">
        <f>VLOOKUP('Flight and boat assignment'!G39,Teams!$B$1:$D$19,3,0)</f>
        <v>Klubb 5</v>
      </c>
    </row>
    <row r="38" spans="1:8" x14ac:dyDescent="0.2">
      <c r="A38" s="93">
        <v>13</v>
      </c>
      <c r="B38" s="94">
        <v>1</v>
      </c>
      <c r="C38" s="95">
        <v>37</v>
      </c>
      <c r="D38" s="90" t="str">
        <f>VLOOKUP('Flight and boat assignment'!C40,Teams!$B$1:$D$19,3,0)</f>
        <v>Klubb 8</v>
      </c>
      <c r="E38" s="91" t="str">
        <f>VLOOKUP('Flight and boat assignment'!D40,Teams!$B$1:$D$19,3,0)</f>
        <v>Klubb 6</v>
      </c>
      <c r="F38" s="91" t="str">
        <f>VLOOKUP('Flight and boat assignment'!E40,Teams!$B$1:$D$19,3,0)</f>
        <v>Klubb 9</v>
      </c>
      <c r="G38" s="91" t="str">
        <f>VLOOKUP('Flight and boat assignment'!F40,Teams!$B$1:$D$19,3,0)</f>
        <v>Klubb 10</v>
      </c>
      <c r="H38" s="92" t="str">
        <f>VLOOKUP('Flight and boat assignment'!G40,Teams!$B$1:$D$19,3,0)</f>
        <v>Klubb 7</v>
      </c>
    </row>
    <row r="39" spans="1:8" x14ac:dyDescent="0.2">
      <c r="A39" s="93">
        <v>13</v>
      </c>
      <c r="B39" s="94">
        <v>2</v>
      </c>
      <c r="C39" s="95">
        <v>38</v>
      </c>
      <c r="D39" s="96"/>
      <c r="E39" s="97" t="str">
        <f>VLOOKUP('Flight and boat assignment'!D41,Teams!$B$1:$D$19,3,0)</f>
        <v>Klubb 2</v>
      </c>
      <c r="F39" s="97" t="str">
        <f>VLOOKUP('Flight and boat assignment'!E41,Teams!$B$1:$D$19,3,0)</f>
        <v>Klubb 12</v>
      </c>
      <c r="G39" s="97" t="str">
        <f>VLOOKUP('Flight and boat assignment'!F41,Teams!$B$1:$D$19,3,0)</f>
        <v>Klubb 13</v>
      </c>
      <c r="H39" s="98" t="str">
        <f>VLOOKUP('Flight and boat assignment'!G41,Teams!$B$1:$D$19,3,0)</f>
        <v>Klubb 1</v>
      </c>
    </row>
    <row r="40" spans="1:8" x14ac:dyDescent="0.2">
      <c r="A40" s="102">
        <v>13</v>
      </c>
      <c r="B40" s="103">
        <v>3</v>
      </c>
      <c r="C40" s="104">
        <v>39</v>
      </c>
      <c r="D40" s="99"/>
      <c r="E40" s="100" t="str">
        <f>VLOOKUP('Flight and boat assignment'!D42,Teams!$B$1:$D$19,3,0)</f>
        <v>Klubb 5</v>
      </c>
      <c r="F40" s="100" t="str">
        <f>VLOOKUP('Flight and boat assignment'!E42,Teams!$B$1:$D$19,3,0)</f>
        <v>Klubb 3</v>
      </c>
      <c r="G40" s="100" t="str">
        <f>VLOOKUP('Flight and boat assignment'!F42,Teams!$B$1:$D$19,3,0)</f>
        <v>Klubb 11</v>
      </c>
      <c r="H40" s="101" t="str">
        <f>VLOOKUP('Flight and boat assignment'!G42,Teams!$B$1:$D$19,3,0)</f>
        <v>Klubb 4</v>
      </c>
    </row>
    <row r="41" spans="1:8" x14ac:dyDescent="0.2">
      <c r="A41" s="93">
        <v>14</v>
      </c>
      <c r="B41" s="94">
        <v>1</v>
      </c>
      <c r="C41" s="95">
        <v>40</v>
      </c>
      <c r="D41" s="90"/>
      <c r="E41" s="91" t="str">
        <f>VLOOKUP('Flight and boat assignment'!D43,Teams!$B$1:$D$19,3,0)</f>
        <v>Klubb 1</v>
      </c>
      <c r="F41" s="91" t="str">
        <f>VLOOKUP('Flight and boat assignment'!E43,Teams!$B$1:$D$19,3,0)</f>
        <v>Klubb 7</v>
      </c>
      <c r="G41" s="91" t="str">
        <f>VLOOKUP('Flight and boat assignment'!F43,Teams!$B$1:$D$19,3,0)</f>
        <v>Klubb 11</v>
      </c>
      <c r="H41" s="92" t="str">
        <f>VLOOKUP('Flight and boat assignment'!G43,Teams!$B$1:$D$19,3,0)</f>
        <v>Klubb 4</v>
      </c>
    </row>
    <row r="42" spans="1:8" x14ac:dyDescent="0.2">
      <c r="A42" s="93">
        <v>14</v>
      </c>
      <c r="B42" s="94">
        <v>2</v>
      </c>
      <c r="C42" s="95">
        <v>41</v>
      </c>
      <c r="D42" s="96" t="str">
        <f>VLOOKUP('Flight and boat assignment'!C44,Teams!$B$1:$D$19,3,0)</f>
        <v>Klubb 5</v>
      </c>
      <c r="E42" s="97" t="str">
        <f>VLOOKUP('Flight and boat assignment'!D44,Teams!$B$1:$D$19,3,0)</f>
        <v>Klubb 8</v>
      </c>
      <c r="F42" s="97" t="str">
        <f>VLOOKUP('Flight and boat assignment'!E44,Teams!$B$1:$D$19,3,0)</f>
        <v>Klubb 13</v>
      </c>
      <c r="G42" s="97"/>
      <c r="H42" s="98" t="str">
        <f>VLOOKUP('Flight and boat assignment'!G44,Teams!$B$1:$D$19,3,0)</f>
        <v>Klubb 9</v>
      </c>
    </row>
    <row r="43" spans="1:8" x14ac:dyDescent="0.2">
      <c r="A43" s="102">
        <v>14</v>
      </c>
      <c r="B43" s="103">
        <v>3</v>
      </c>
      <c r="C43" s="104">
        <v>42</v>
      </c>
      <c r="D43" s="99" t="str">
        <f>VLOOKUP('Flight and boat assignment'!C45,Teams!$B$1:$D$19,3,0)</f>
        <v>Klubb 2</v>
      </c>
      <c r="E43" s="100" t="str">
        <f>VLOOKUP('Flight and boat assignment'!D45,Teams!$B$1:$D$19,3,0)</f>
        <v>Klubb 10</v>
      </c>
      <c r="F43" s="100" t="str">
        <f>VLOOKUP('Flight and boat assignment'!E45,Teams!$B$1:$D$19,3,0)</f>
        <v>Klubb 6</v>
      </c>
      <c r="G43" s="100" t="str">
        <f>VLOOKUP('Flight and boat assignment'!F45,Teams!$B$1:$D$19,3,0)</f>
        <v>Klubb 3</v>
      </c>
      <c r="H43" s="101" t="str">
        <f>VLOOKUP('Flight and boat assignment'!G45,Teams!$B$1:$D$19,3,0)</f>
        <v>Klubb 12</v>
      </c>
    </row>
    <row r="44" spans="1:8" x14ac:dyDescent="0.2">
      <c r="A44" s="93">
        <v>15</v>
      </c>
      <c r="B44" s="94">
        <v>1</v>
      </c>
      <c r="C44" s="95">
        <v>43</v>
      </c>
      <c r="D44" s="90" t="str">
        <f>VLOOKUP('Flight and boat assignment'!C46,Teams!$B$1:$D$19,3,0)</f>
        <v>Klubb 2</v>
      </c>
      <c r="E44" s="91" t="str">
        <f>VLOOKUP('Flight and boat assignment'!D46,Teams!$B$1:$D$19,3,0)</f>
        <v>Klubb 11</v>
      </c>
      <c r="F44" s="91" t="str">
        <f>VLOOKUP('Flight and boat assignment'!E46,Teams!$B$1:$D$19,3,0)</f>
        <v>Klubb 9</v>
      </c>
      <c r="G44" s="91" t="str">
        <f>VLOOKUP('Flight and boat assignment'!F46,Teams!$B$1:$D$19,3,0)</f>
        <v>Klubb 1</v>
      </c>
      <c r="H44" s="92" t="str">
        <f>VLOOKUP('Flight and boat assignment'!G46,Teams!$B$1:$D$19,3,0)</f>
        <v>Klubb 5</v>
      </c>
    </row>
    <row r="45" spans="1:8" x14ac:dyDescent="0.2">
      <c r="A45" s="93">
        <v>15</v>
      </c>
      <c r="B45" s="94">
        <v>2</v>
      </c>
      <c r="C45" s="95">
        <v>44</v>
      </c>
      <c r="D45" s="96" t="str">
        <f>VLOOKUP('Flight and boat assignment'!C47,Teams!$B$1:$D$19,3,0)</f>
        <v>Klubb 3</v>
      </c>
      <c r="E45" s="97" t="str">
        <f>VLOOKUP('Flight and boat assignment'!D47,Teams!$B$1:$D$19,3,0)</f>
        <v>Klubb 4</v>
      </c>
      <c r="F45" s="97"/>
      <c r="G45" s="97" t="str">
        <f>VLOOKUP('Flight and boat assignment'!F47,Teams!$B$1:$D$19,3,0)</f>
        <v>Klubb 7</v>
      </c>
      <c r="H45" s="98" t="str">
        <f>VLOOKUP('Flight and boat assignment'!G47,Teams!$B$1:$D$19,3,0)</f>
        <v>Klubb 10</v>
      </c>
    </row>
    <row r="46" spans="1:8" x14ac:dyDescent="0.2">
      <c r="A46" s="102">
        <v>15</v>
      </c>
      <c r="B46" s="103">
        <v>3</v>
      </c>
      <c r="C46" s="104">
        <v>45</v>
      </c>
      <c r="D46" s="99" t="str">
        <f>VLOOKUP('Flight and boat assignment'!C48,Teams!$B$1:$D$19,3,0)</f>
        <v>Klubb 13</v>
      </c>
      <c r="E46" s="100"/>
      <c r="F46" s="100" t="str">
        <f>VLOOKUP('Flight and boat assignment'!E48,Teams!$B$1:$D$19,3,0)</f>
        <v>Klubb 12</v>
      </c>
      <c r="G46" s="100" t="str">
        <f>VLOOKUP('Flight and boat assignment'!F48,Teams!$B$1:$D$19,3,0)</f>
        <v>Klubb 8</v>
      </c>
      <c r="H46" s="101" t="str">
        <f>VLOOKUP('Flight and boat assignment'!G48,Teams!$B$1:$D$19,3,0)</f>
        <v>Klubb 6</v>
      </c>
    </row>
  </sheetData>
  <conditionalFormatting sqref="D4:H5 D7:H7 D10:H10 D13:H13 D16:H16 D19:H19 D22:H22 D25:H25 D28:H28 D31:H31 D34:H34 D37:H37 D40:H40 D43:H43 D46:H46">
    <cfRule type="duplicateValues" dxfId="15" priority="1002"/>
  </conditionalFormatting>
  <conditionalFormatting sqref="D7:H8">
    <cfRule type="duplicateValues" dxfId="14" priority="1003"/>
  </conditionalFormatting>
  <conditionalFormatting sqref="D10:H11">
    <cfRule type="duplicateValues" dxfId="13" priority="1004"/>
  </conditionalFormatting>
  <conditionalFormatting sqref="D13:H14">
    <cfRule type="duplicateValues" dxfId="12" priority="1005"/>
  </conditionalFormatting>
  <conditionalFormatting sqref="D16:H17">
    <cfRule type="duplicateValues" dxfId="11" priority="1006"/>
  </conditionalFormatting>
  <conditionalFormatting sqref="D19:H20">
    <cfRule type="duplicateValues" dxfId="10" priority="1007"/>
  </conditionalFormatting>
  <conditionalFormatting sqref="D22:H23">
    <cfRule type="duplicateValues" dxfId="9" priority="1008"/>
  </conditionalFormatting>
  <conditionalFormatting sqref="D25:H26">
    <cfRule type="duplicateValues" dxfId="8" priority="1009"/>
  </conditionalFormatting>
  <conditionalFormatting sqref="D28:H29">
    <cfRule type="duplicateValues" dxfId="7" priority="1010"/>
  </conditionalFormatting>
  <conditionalFormatting sqref="D31:H32">
    <cfRule type="duplicateValues" dxfId="6" priority="1011"/>
  </conditionalFormatting>
  <conditionalFormatting sqref="D34:H35">
    <cfRule type="duplicateValues" dxfId="5" priority="1012"/>
  </conditionalFormatting>
  <conditionalFormatting sqref="D37:H38">
    <cfRule type="duplicateValues" dxfId="4" priority="1013"/>
  </conditionalFormatting>
  <conditionalFormatting sqref="D40:H41">
    <cfRule type="duplicateValues" dxfId="3" priority="1014"/>
  </conditionalFormatting>
  <conditionalFormatting sqref="D43:H44">
    <cfRule type="duplicateValues" dxfId="2" priority="1015"/>
  </conditionalFormatting>
  <conditionalFormatting sqref="D3:H46">
    <cfRule type="top10" dxfId="1" priority="2" rank="10"/>
  </conditionalFormatting>
  <conditionalFormatting sqref="D2:H46">
    <cfRule type="containsBlanks" dxfId="0" priority="1">
      <formula>LEN(TRIM(D2))=0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E3C051-3216-4793-91C7-EABFF819A9FD}"/>
</file>

<file path=customXml/itemProps2.xml><?xml version="1.0" encoding="utf-8"?>
<ds:datastoreItem xmlns:ds="http://schemas.openxmlformats.org/officeDocument/2006/customXml" ds:itemID="{F961E135-6604-4F74-BF1C-255474DAF9FE}"/>
</file>

<file path=customXml/itemProps3.xml><?xml version="1.0" encoding="utf-8"?>
<ds:datastoreItem xmlns:ds="http://schemas.openxmlformats.org/officeDocument/2006/customXml" ds:itemID="{67379AE3-FA55-4A28-8F33-F23E964FC1D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Teams</vt:lpstr>
      <vt:lpstr>Flight and boat assignment</vt:lpstr>
      <vt:lpstr>Sailing Chart</vt:lpstr>
      <vt:lpstr>'Sailing Chart'!pairingListTemplate__4</vt:lpstr>
      <vt:lpstr>Teams!Utskriftsområde</vt:lpstr>
    </vt:vector>
  </TitlesOfParts>
  <Manager/>
  <Company>Svenska Seglarförbundet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Kappseglingsschema Allsvenskan</dc:title>
  <dc:subject/>
  <dc:creator>Gustav Hultgren &amp; Florian Weser</dc:creator>
  <cp:keywords/>
  <dc:description/>
  <cp:lastModifiedBy>Morgan Sundén</cp:lastModifiedBy>
  <cp:lastPrinted>2016-08-23T08:43:47Z</cp:lastPrinted>
  <dcterms:created xsi:type="dcterms:W3CDTF">2014-02-02T10:20:18Z</dcterms:created>
  <dcterms:modified xsi:type="dcterms:W3CDTF">2021-04-06T07:00:47Z</dcterms:modified>
  <cp:category>Allsvenskan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